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4905" windowWidth="19080" windowHeight="7035" tabRatio="939" firstSheet="20" activeTab="31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17'!$A$1:$D$46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4562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3" i="78"/>
  <c r="B52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Y6" i="32"/>
  <c r="X7" i="32"/>
  <c r="Y7" i="32"/>
  <c r="X8" i="32"/>
  <c r="Y8" i="32"/>
  <c r="X9" i="32"/>
  <c r="Y9" i="32"/>
  <c r="X10" i="32"/>
  <c r="Y10" i="32"/>
  <c r="X11" i="32"/>
  <c r="Y11" i="32"/>
  <c r="X12" i="32"/>
  <c r="Y12" i="32"/>
  <c r="X13" i="32"/>
  <c r="Y13" i="32"/>
  <c r="X14" i="32"/>
  <c r="Y14" i="32"/>
  <c r="X15" i="32"/>
  <c r="Y15" i="32"/>
  <c r="X16" i="32"/>
  <c r="Y16" i="32"/>
  <c r="X17" i="32"/>
  <c r="Y17" i="32"/>
  <c r="X18" i="32"/>
  <c r="Y18" i="32"/>
  <c r="X19" i="32"/>
  <c r="Y19" i="32"/>
  <c r="X20" i="32"/>
  <c r="Y20" i="32"/>
  <c r="X21" i="32"/>
  <c r="Y21" i="32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4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/>
  <c r="AC46" i="75"/>
  <c r="AB46" i="75"/>
  <c r="AD46" i="75" s="1"/>
  <c r="AC45" i="75"/>
  <c r="AB45" i="75"/>
  <c r="AD45" i="75" s="1"/>
  <c r="AC44" i="75"/>
  <c r="AB44" i="75"/>
  <c r="AC43" i="75"/>
  <c r="AB43" i="75"/>
  <c r="AC42" i="75"/>
  <c r="AB42" i="75"/>
  <c r="AD42" i="75" s="1"/>
  <c r="AC41" i="75"/>
  <c r="AB41" i="75"/>
  <c r="AC40" i="75"/>
  <c r="AB40" i="75"/>
  <c r="AC39" i="75"/>
  <c r="AB39" i="75"/>
  <c r="AC38" i="75"/>
  <c r="AB38" i="75"/>
  <c r="AC37" i="75"/>
  <c r="AB37" i="75"/>
  <c r="AD37" i="75" s="1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D26" i="75" s="1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D16" i="75" s="1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D6" i="75" s="1"/>
  <c r="AC5" i="75"/>
  <c r="AB5" i="75"/>
  <c r="AC4" i="75"/>
  <c r="AB4" i="75"/>
  <c r="AD4" i="75" s="1"/>
  <c r="E48" i="74"/>
  <c r="D48" i="74"/>
  <c r="C48" i="74"/>
  <c r="B48" i="74"/>
  <c r="G47" i="74"/>
  <c r="F47" i="74"/>
  <c r="G46" i="74"/>
  <c r="F46" i="74"/>
  <c r="H46" i="74" s="1"/>
  <c r="G45" i="74"/>
  <c r="F45" i="74"/>
  <c r="G44" i="74"/>
  <c r="F44" i="74"/>
  <c r="G43" i="74"/>
  <c r="F43" i="74"/>
  <c r="G42" i="74"/>
  <c r="F42" i="74"/>
  <c r="G41" i="74"/>
  <c r="F41" i="74"/>
  <c r="G40" i="74"/>
  <c r="F40" i="74"/>
  <c r="H40" i="74" s="1"/>
  <c r="G39" i="74"/>
  <c r="F39" i="74"/>
  <c r="H39" i="74" s="1"/>
  <c r="G38" i="74"/>
  <c r="F38" i="74"/>
  <c r="H38" i="74" s="1"/>
  <c r="G37" i="74"/>
  <c r="F37" i="74"/>
  <c r="G36" i="74"/>
  <c r="F36" i="74"/>
  <c r="G35" i="74"/>
  <c r="F35" i="74"/>
  <c r="H35" i="74" s="1"/>
  <c r="G34" i="74"/>
  <c r="F34" i="74"/>
  <c r="G33" i="74"/>
  <c r="F33" i="74"/>
  <c r="G32" i="74"/>
  <c r="F32" i="74"/>
  <c r="G31" i="74"/>
  <c r="F31" i="74"/>
  <c r="G30" i="74"/>
  <c r="F30" i="74"/>
  <c r="H30" i="74" s="1"/>
  <c r="G29" i="74"/>
  <c r="F29" i="74"/>
  <c r="G28" i="74"/>
  <c r="F28" i="74"/>
  <c r="G27" i="74"/>
  <c r="F27" i="74"/>
  <c r="G26" i="74"/>
  <c r="F26" i="74"/>
  <c r="G25" i="74"/>
  <c r="F25" i="74"/>
  <c r="G24" i="74"/>
  <c r="F24" i="74"/>
  <c r="H24" i="74" s="1"/>
  <c r="G23" i="74"/>
  <c r="F23" i="74"/>
  <c r="G22" i="74"/>
  <c r="F22" i="74"/>
  <c r="G21" i="74"/>
  <c r="F21" i="74"/>
  <c r="G20" i="74"/>
  <c r="F20" i="74"/>
  <c r="G19" i="74"/>
  <c r="F19" i="74"/>
  <c r="H19" i="74" s="1"/>
  <c r="G18" i="74"/>
  <c r="F18" i="74"/>
  <c r="H18" i="74" s="1"/>
  <c r="G17" i="74"/>
  <c r="F17" i="74"/>
  <c r="H17" i="74" s="1"/>
  <c r="G16" i="74"/>
  <c r="F16" i="74"/>
  <c r="G15" i="74"/>
  <c r="F15" i="74"/>
  <c r="H15" i="74" s="1"/>
  <c r="G14" i="74"/>
  <c r="F14" i="74"/>
  <c r="G13" i="74"/>
  <c r="F13" i="74"/>
  <c r="G12" i="74"/>
  <c r="F12" i="74"/>
  <c r="G11" i="74"/>
  <c r="F11" i="74"/>
  <c r="G10" i="74"/>
  <c r="F10" i="74"/>
  <c r="G9" i="74"/>
  <c r="F9" i="74"/>
  <c r="H9" i="74" s="1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N46" i="73" s="1"/>
  <c r="M45" i="73"/>
  <c r="L45" i="73"/>
  <c r="M44" i="73"/>
  <c r="L44" i="73"/>
  <c r="M43" i="73"/>
  <c r="L43" i="73"/>
  <c r="M42" i="73"/>
  <c r="L42" i="73"/>
  <c r="M41" i="73"/>
  <c r="L41" i="73"/>
  <c r="M40" i="73"/>
  <c r="L40" i="73"/>
  <c r="N40" i="73" s="1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N30" i="73" s="1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N9" i="73"/>
  <c r="M8" i="73"/>
  <c r="L8" i="73"/>
  <c r="N8" i="73" s="1"/>
  <c r="M7" i="73"/>
  <c r="L7" i="73"/>
  <c r="N7" i="73" s="1"/>
  <c r="M6" i="73"/>
  <c r="L6" i="73"/>
  <c r="N6" i="73" s="1"/>
  <c r="M5" i="73"/>
  <c r="L5" i="73"/>
  <c r="M4" i="73"/>
  <c r="L4" i="73"/>
  <c r="L48" i="73" s="1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Q42" i="71"/>
  <c r="P42" i="71"/>
  <c r="Q41" i="71"/>
  <c r="P41" i="71"/>
  <c r="Q40" i="71"/>
  <c r="P40" i="71"/>
  <c r="Q39" i="71"/>
  <c r="P39" i="71"/>
  <c r="Q38" i="71"/>
  <c r="P38" i="71"/>
  <c r="Q37" i="71"/>
  <c r="P37" i="71"/>
  <c r="Q36" i="71"/>
  <c r="P36" i="71"/>
  <c r="Q35" i="71"/>
  <c r="P35" i="71"/>
  <c r="Q34" i="71"/>
  <c r="P34" i="71"/>
  <c r="Q33" i="71"/>
  <c r="P33" i="7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Q16" i="71"/>
  <c r="P16" i="71"/>
  <c r="Q15" i="71"/>
  <c r="P15" i="71"/>
  <c r="Q14" i="71"/>
  <c r="P14" i="71"/>
  <c r="Q13" i="71"/>
  <c r="P13" i="71"/>
  <c r="Q12" i="71"/>
  <c r="P12" i="71"/>
  <c r="Q11" i="71"/>
  <c r="P11" i="71"/>
  <c r="P48" i="71" s="1"/>
  <c r="Q10" i="71"/>
  <c r="P10" i="71"/>
  <c r="Q9" i="71"/>
  <c r="P9" i="71"/>
  <c r="Q8" i="71"/>
  <c r="P8" i="71"/>
  <c r="Q7" i="71"/>
  <c r="P7" i="7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N27" i="70"/>
  <c r="M26" i="70"/>
  <c r="L26" i="70"/>
  <c r="N26" i="70" s="1"/>
  <c r="M25" i="70"/>
  <c r="L25" i="70"/>
  <c r="M24" i="70"/>
  <c r="L24" i="70"/>
  <c r="N24" i="70" s="1"/>
  <c r="M23" i="70"/>
  <c r="L23" i="70"/>
  <c r="N23" i="70" s="1"/>
  <c r="M22" i="70"/>
  <c r="L22" i="70"/>
  <c r="M21" i="70"/>
  <c r="L21" i="70"/>
  <c r="M20" i="70"/>
  <c r="L20" i="70"/>
  <c r="N20" i="70" s="1"/>
  <c r="M19" i="70"/>
  <c r="L19" i="70"/>
  <c r="M18" i="70"/>
  <c r="L18" i="70"/>
  <c r="M17" i="70"/>
  <c r="L17" i="70"/>
  <c r="M16" i="70"/>
  <c r="L16" i="70"/>
  <c r="N16" i="70" s="1"/>
  <c r="M15" i="70"/>
  <c r="L15" i="70"/>
  <c r="M14" i="70"/>
  <c r="L14" i="70"/>
  <c r="M13" i="70"/>
  <c r="L13" i="70"/>
  <c r="M12" i="70"/>
  <c r="L12" i="70"/>
  <c r="M11" i="70"/>
  <c r="L11" i="70"/>
  <c r="M10" i="70"/>
  <c r="L10" i="70"/>
  <c r="M9" i="70"/>
  <c r="L9" i="70"/>
  <c r="M8" i="70"/>
  <c r="L8" i="70"/>
  <c r="M7" i="70"/>
  <c r="L7" i="70"/>
  <c r="M6" i="70"/>
  <c r="L6" i="70"/>
  <c r="M5" i="70"/>
  <c r="L5" i="70"/>
  <c r="N5" i="70" s="1"/>
  <c r="M4" i="70"/>
  <c r="M48" i="70" s="1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E46" i="68"/>
  <c r="AD46" i="68"/>
  <c r="AF46" i="68" s="1"/>
  <c r="AE45" i="68"/>
  <c r="AD45" i="68"/>
  <c r="AE44" i="68"/>
  <c r="AD44" i="68"/>
  <c r="AF44" i="68" s="1"/>
  <c r="AE43" i="68"/>
  <c r="AD43" i="68"/>
  <c r="AE42" i="68"/>
  <c r="AD42" i="68"/>
  <c r="AF42" i="68" s="1"/>
  <c r="AE41" i="68"/>
  <c r="AD41" i="68"/>
  <c r="AF41" i="68" s="1"/>
  <c r="AE40" i="68"/>
  <c r="AD40" i="68"/>
  <c r="AE39" i="68"/>
  <c r="AD39" i="68"/>
  <c r="AE38" i="68"/>
  <c r="AD38" i="68"/>
  <c r="AF38" i="68" s="1"/>
  <c r="AE37" i="68"/>
  <c r="AD37" i="68"/>
  <c r="AE36" i="68"/>
  <c r="AD36" i="68"/>
  <c r="AE35" i="68"/>
  <c r="AD35" i="68"/>
  <c r="AE34" i="68"/>
  <c r="AD34" i="68"/>
  <c r="AE33" i="68"/>
  <c r="AD33" i="68"/>
  <c r="AF33" i="68" s="1"/>
  <c r="AE32" i="68"/>
  <c r="AD32" i="68"/>
  <c r="AE31" i="68"/>
  <c r="AD31" i="68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F22" i="68" s="1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AE48" i="68" s="1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Y43" i="67"/>
  <c r="X43" i="67"/>
  <c r="Y42" i="67"/>
  <c r="X42" i="67"/>
  <c r="Y41" i="67"/>
  <c r="X41" i="67"/>
  <c r="Y40" i="67"/>
  <c r="X40" i="67"/>
  <c r="Y39" i="67"/>
  <c r="X39" i="67"/>
  <c r="Z39" i="67" s="1"/>
  <c r="Y38" i="67"/>
  <c r="X38" i="67"/>
  <c r="Y37" i="67"/>
  <c r="X37" i="67"/>
  <c r="Y36" i="67"/>
  <c r="X36" i="67"/>
  <c r="Y35" i="67"/>
  <c r="X35" i="67"/>
  <c r="Y34" i="67"/>
  <c r="X34" i="67"/>
  <c r="Z34" i="67" s="1"/>
  <c r="Y33" i="67"/>
  <c r="X33" i="67"/>
  <c r="Y32" i="67"/>
  <c r="X32" i="67"/>
  <c r="Y31" i="67"/>
  <c r="X31" i="67"/>
  <c r="Z31" i="67" s="1"/>
  <c r="Y30" i="67"/>
  <c r="X30" i="67"/>
  <c r="Y29" i="67"/>
  <c r="X29" i="67"/>
  <c r="Z29" i="67" s="1"/>
  <c r="Y28" i="67"/>
  <c r="X28" i="67"/>
  <c r="Y27" i="67"/>
  <c r="X27" i="67"/>
  <c r="Y26" i="67"/>
  <c r="X26" i="67"/>
  <c r="Y25" i="67"/>
  <c r="X25" i="67"/>
  <c r="Y24" i="67"/>
  <c r="X24" i="67"/>
  <c r="Y23" i="67"/>
  <c r="X23" i="67"/>
  <c r="Z23" i="67" s="1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Z14" i="67" s="1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Z4" i="67" s="1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R45" i="66" s="1"/>
  <c r="Q44" i="66"/>
  <c r="P44" i="66"/>
  <c r="Q43" i="66"/>
  <c r="P43" i="66"/>
  <c r="Q42" i="66"/>
  <c r="P42" i="66"/>
  <c r="Q41" i="66"/>
  <c r="P41" i="66"/>
  <c r="Q40" i="66"/>
  <c r="P40" i="66"/>
  <c r="R40" i="66" s="1"/>
  <c r="Q39" i="66"/>
  <c r="P39" i="66"/>
  <c r="Q38" i="66"/>
  <c r="P38" i="66"/>
  <c r="Q37" i="66"/>
  <c r="P37" i="66"/>
  <c r="Q36" i="66"/>
  <c r="P36" i="66"/>
  <c r="Q35" i="66"/>
  <c r="P35" i="66"/>
  <c r="Q34" i="66"/>
  <c r="P34" i="66"/>
  <c r="R34" i="66" s="1"/>
  <c r="Q33" i="66"/>
  <c r="P33" i="66"/>
  <c r="Q32" i="66"/>
  <c r="P32" i="66"/>
  <c r="Q31" i="66"/>
  <c r="P31" i="66"/>
  <c r="Q30" i="66"/>
  <c r="P30" i="66"/>
  <c r="Q29" i="66"/>
  <c r="P29" i="66"/>
  <c r="R29" i="66" s="1"/>
  <c r="Q28" i="66"/>
  <c r="P28" i="66"/>
  <c r="Q27" i="66"/>
  <c r="P27" i="66"/>
  <c r="Q26" i="66"/>
  <c r="P26" i="66"/>
  <c r="R26" i="66" s="1"/>
  <c r="Q25" i="66"/>
  <c r="P25" i="66"/>
  <c r="Q24" i="66"/>
  <c r="P24" i="66"/>
  <c r="R24" i="66" s="1"/>
  <c r="Q23" i="66"/>
  <c r="P23" i="66"/>
  <c r="Q22" i="66"/>
  <c r="P22" i="66"/>
  <c r="Q21" i="66"/>
  <c r="P21" i="66"/>
  <c r="Q20" i="66"/>
  <c r="P20" i="66"/>
  <c r="Q19" i="66"/>
  <c r="P19" i="66"/>
  <c r="Q18" i="66"/>
  <c r="P18" i="66"/>
  <c r="R18" i="66" s="1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P48" i="66" s="1"/>
  <c r="Q9" i="66"/>
  <c r="P9" i="66"/>
  <c r="R9" i="66" s="1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AA54" i="65" s="1"/>
  <c r="Z52" i="65"/>
  <c r="Z54" i="65" s="1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B39" i="65" s="1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B29" i="65" s="1"/>
  <c r="AA28" i="65"/>
  <c r="Z28" i="65"/>
  <c r="AA27" i="65"/>
  <c r="Z27" i="65"/>
  <c r="AA26" i="65"/>
  <c r="Z26" i="65"/>
  <c r="AB26" i="65" s="1"/>
  <c r="AA25" i="65"/>
  <c r="Z25" i="65"/>
  <c r="AA24" i="65"/>
  <c r="Z24" i="65"/>
  <c r="AB24" i="65" s="1"/>
  <c r="AA23" i="65"/>
  <c r="Z23" i="65"/>
  <c r="AB23" i="65" s="1"/>
  <c r="AA22" i="65"/>
  <c r="Z22" i="65"/>
  <c r="AA21" i="65"/>
  <c r="Z21" i="65"/>
  <c r="AA20" i="65"/>
  <c r="Z20" i="65"/>
  <c r="AA19" i="65"/>
  <c r="Z19" i="65"/>
  <c r="AA18" i="65"/>
  <c r="Z18" i="65"/>
  <c r="AB18" i="65" s="1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J52" i="64" s="1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J36" i="64" s="1"/>
  <c r="I35" i="64"/>
  <c r="H35" i="64"/>
  <c r="J35" i="64" s="1"/>
  <c r="I34" i="64"/>
  <c r="H34" i="64"/>
  <c r="J34" i="64" s="1"/>
  <c r="I33" i="64"/>
  <c r="H33" i="64"/>
  <c r="I32" i="64"/>
  <c r="H32" i="64"/>
  <c r="J32" i="64" s="1"/>
  <c r="I31" i="64"/>
  <c r="H31" i="64"/>
  <c r="I30" i="64"/>
  <c r="H30" i="64"/>
  <c r="I29" i="64"/>
  <c r="H29" i="64"/>
  <c r="I28" i="64"/>
  <c r="H28" i="64"/>
  <c r="J28" i="64" s="1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J20" i="64" s="1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/>
  <c r="I4" i="64"/>
  <c r="I48" i="64"/>
  <c r="H4" i="64"/>
  <c r="J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X53" i="63" s="1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X47" i="63" s="1"/>
  <c r="W46" i="63"/>
  <c r="V46" i="63"/>
  <c r="W45" i="63"/>
  <c r="V45" i="63"/>
  <c r="X45" i="63" s="1"/>
  <c r="W44" i="63"/>
  <c r="V44" i="63"/>
  <c r="W43" i="63"/>
  <c r="V43" i="63"/>
  <c r="W42" i="63"/>
  <c r="V42" i="63"/>
  <c r="W41" i="63"/>
  <c r="V41" i="63"/>
  <c r="X41" i="63" s="1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X29" i="63" s="1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V46" i="62" s="1"/>
  <c r="U45" i="62"/>
  <c r="T45" i="62"/>
  <c r="U44" i="62"/>
  <c r="T44" i="62"/>
  <c r="U43" i="62"/>
  <c r="T43" i="62"/>
  <c r="U42" i="62"/>
  <c r="T42" i="62"/>
  <c r="V42" i="62" s="1"/>
  <c r="U41" i="62"/>
  <c r="T41" i="62"/>
  <c r="U40" i="62"/>
  <c r="T40" i="62"/>
  <c r="U39" i="62"/>
  <c r="T39" i="62"/>
  <c r="V39" i="62" s="1"/>
  <c r="U38" i="62"/>
  <c r="T38" i="62"/>
  <c r="U37" i="62"/>
  <c r="T37" i="62"/>
  <c r="V37" i="62" s="1"/>
  <c r="U36" i="62"/>
  <c r="T36" i="62"/>
  <c r="U35" i="62"/>
  <c r="T35" i="62"/>
  <c r="U34" i="62"/>
  <c r="T34" i="62"/>
  <c r="U33" i="62"/>
  <c r="T33" i="62"/>
  <c r="V33" i="62" s="1"/>
  <c r="U32" i="62"/>
  <c r="T32" i="62"/>
  <c r="U31" i="62"/>
  <c r="T31" i="62"/>
  <c r="V31" i="62" s="1"/>
  <c r="U30" i="62"/>
  <c r="T30" i="62"/>
  <c r="U29" i="62"/>
  <c r="T29" i="62"/>
  <c r="V29" i="62" s="1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B44" i="61" s="1"/>
  <c r="AA43" i="61"/>
  <c r="AB43" i="61" s="1"/>
  <c r="AA42" i="61"/>
  <c r="AB42" i="61" s="1"/>
  <c r="AA41" i="61"/>
  <c r="AB41" i="61" s="1"/>
  <c r="AA40" i="61"/>
  <c r="AB40" i="61" s="1"/>
  <c r="AA39" i="61"/>
  <c r="AB39" i="61" s="1"/>
  <c r="AA38" i="61"/>
  <c r="AB38" i="61" s="1"/>
  <c r="AA37" i="61"/>
  <c r="AB37" i="61" s="1"/>
  <c r="AA36" i="61"/>
  <c r="AB36" i="61" s="1"/>
  <c r="AA35" i="61"/>
  <c r="AB35" i="61" s="1"/>
  <c r="AA34" i="61"/>
  <c r="AB34" i="61" s="1"/>
  <c r="AA33" i="61"/>
  <c r="AB33" i="61" s="1"/>
  <c r="AA32" i="61"/>
  <c r="AB32" i="61" s="1"/>
  <c r="AA31" i="61"/>
  <c r="Z31" i="61"/>
  <c r="AA30" i="61"/>
  <c r="Z30" i="61"/>
  <c r="AA29" i="61"/>
  <c r="Z29" i="61"/>
  <c r="AB29" i="61" s="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B21" i="61" s="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D53" i="32"/>
  <c r="AB55" i="61" s="1"/>
  <c r="D52" i="32"/>
  <c r="Z6" i="32"/>
  <c r="U6" i="71" s="1"/>
  <c r="Z7" i="32"/>
  <c r="Z9" i="32"/>
  <c r="Y12" i="72" s="1"/>
  <c r="Z11" i="32"/>
  <c r="Y14" i="72" s="1"/>
  <c r="Z12" i="32"/>
  <c r="Z15" i="32"/>
  <c r="Y18" i="72" s="1"/>
  <c r="Z17" i="32"/>
  <c r="Z18" i="32"/>
  <c r="Y21" i="72" s="1"/>
  <c r="Z19" i="32"/>
  <c r="U19" i="71" s="1"/>
  <c r="Z21" i="32"/>
  <c r="Z22" i="32"/>
  <c r="U22" i="71" s="1"/>
  <c r="Z24" i="32"/>
  <c r="Z26" i="32"/>
  <c r="Y29" i="72" s="1"/>
  <c r="Z27" i="32"/>
  <c r="U27" i="71" s="1"/>
  <c r="Z29" i="32"/>
  <c r="U29" i="71" s="1"/>
  <c r="Z30" i="32"/>
  <c r="Z32" i="32"/>
  <c r="Y35" i="72" s="1"/>
  <c r="Z34" i="32"/>
  <c r="Y37" i="72" s="1"/>
  <c r="Z35" i="32"/>
  <c r="U35" i="71" s="1"/>
  <c r="Z37" i="32"/>
  <c r="U37" i="71" s="1"/>
  <c r="Z38" i="32"/>
  <c r="U38" i="71" s="1"/>
  <c r="Z40" i="32"/>
  <c r="Y43" i="72" s="1"/>
  <c r="Z42" i="32"/>
  <c r="Y45" i="72" s="1"/>
  <c r="Z43" i="32"/>
  <c r="U43" i="71" s="1"/>
  <c r="Z46" i="32"/>
  <c r="U46" i="71" s="1"/>
  <c r="Z47" i="32"/>
  <c r="Y48" i="32"/>
  <c r="U49" i="62" s="1"/>
  <c r="Z8" i="32"/>
  <c r="Z13" i="32"/>
  <c r="Y16" i="72" s="1"/>
  <c r="Z16" i="32"/>
  <c r="U16" i="71" s="1"/>
  <c r="Z20" i="32"/>
  <c r="Y23" i="72" s="1"/>
  <c r="Z23" i="32"/>
  <c r="Z28" i="32"/>
  <c r="U28" i="71" s="1"/>
  <c r="Z31" i="32"/>
  <c r="U31" i="71" s="1"/>
  <c r="Z36" i="32"/>
  <c r="Y39" i="72" s="1"/>
  <c r="Z39" i="32"/>
  <c r="Y42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5" i="32"/>
  <c r="Y48" i="72" s="1"/>
  <c r="Z41" i="32"/>
  <c r="Y44" i="72" s="1"/>
  <c r="Z33" i="32"/>
  <c r="Z25" i="32"/>
  <c r="Y28" i="72" s="1"/>
  <c r="Z10" i="32"/>
  <c r="Y13" i="72" s="1"/>
  <c r="A2" i="2"/>
  <c r="B13" i="1"/>
  <c r="B14" i="1"/>
  <c r="X4" i="63"/>
  <c r="AD48" i="68"/>
  <c r="AF48" i="68" s="1"/>
  <c r="AF4" i="68"/>
  <c r="AB4" i="65"/>
  <c r="AB52" i="65"/>
  <c r="X52" i="63"/>
  <c r="Z5" i="32"/>
  <c r="L48" i="70"/>
  <c r="F48" i="74"/>
  <c r="AB48" i="75"/>
  <c r="J44" i="64"/>
  <c r="AB9" i="65"/>
  <c r="AB20" i="65"/>
  <c r="AB28" i="65"/>
  <c r="AB32" i="65"/>
  <c r="AB36" i="65"/>
  <c r="AB40" i="65"/>
  <c r="AB44" i="65"/>
  <c r="AB53" i="65"/>
  <c r="R8" i="66"/>
  <c r="R12" i="66"/>
  <c r="R16" i="66"/>
  <c r="R19" i="66"/>
  <c r="R23" i="66"/>
  <c r="R27" i="66"/>
  <c r="R31" i="66"/>
  <c r="R35" i="66"/>
  <c r="R39" i="66"/>
  <c r="R43" i="66"/>
  <c r="R47" i="66"/>
  <c r="D53" i="66"/>
  <c r="Y48" i="67"/>
  <c r="Z5" i="67"/>
  <c r="Z9" i="67"/>
  <c r="Z13" i="67"/>
  <c r="Z17" i="67"/>
  <c r="Z20" i="67"/>
  <c r="Z24" i="67"/>
  <c r="Z28" i="67"/>
  <c r="Z32" i="67"/>
  <c r="Z36" i="67"/>
  <c r="Z40" i="67"/>
  <c r="Z44" i="67"/>
  <c r="X48" i="67"/>
  <c r="AF8" i="68"/>
  <c r="AF12" i="68"/>
  <c r="AF16" i="68"/>
  <c r="AF19" i="68"/>
  <c r="AF23" i="68"/>
  <c r="AF27" i="68"/>
  <c r="AF31" i="68"/>
  <c r="AF35" i="68"/>
  <c r="AF39" i="68"/>
  <c r="AF43" i="68"/>
  <c r="AF47" i="68"/>
  <c r="N10" i="70"/>
  <c r="N21" i="70"/>
  <c r="N25" i="70"/>
  <c r="N29" i="70"/>
  <c r="N33" i="70"/>
  <c r="N37" i="70"/>
  <c r="N41" i="70"/>
  <c r="N45" i="70"/>
  <c r="R5" i="71"/>
  <c r="R7" i="71"/>
  <c r="R9" i="71"/>
  <c r="R11" i="71"/>
  <c r="R13" i="71"/>
  <c r="R15" i="71"/>
  <c r="R17" i="71"/>
  <c r="R18" i="71"/>
  <c r="R20" i="71"/>
  <c r="R22" i="71"/>
  <c r="R24" i="71"/>
  <c r="R26" i="71"/>
  <c r="R28" i="71"/>
  <c r="R30" i="71"/>
  <c r="R32" i="71"/>
  <c r="R35" i="71"/>
  <c r="R39" i="71"/>
  <c r="R43" i="71"/>
  <c r="V43" i="72"/>
  <c r="N10" i="73"/>
  <c r="N14" i="73"/>
  <c r="N21" i="73"/>
  <c r="N25" i="73"/>
  <c r="N29" i="73"/>
  <c r="N33" i="73"/>
  <c r="N37" i="73"/>
  <c r="N41" i="73"/>
  <c r="N45" i="73"/>
  <c r="H6" i="74"/>
  <c r="H10" i="74"/>
  <c r="H14" i="74"/>
  <c r="H21" i="74"/>
  <c r="H25" i="74"/>
  <c r="H29" i="74"/>
  <c r="H33" i="74"/>
  <c r="H37" i="74"/>
  <c r="H41" i="74"/>
  <c r="H45" i="74"/>
  <c r="AD5" i="75"/>
  <c r="AD9" i="75"/>
  <c r="AD13" i="75"/>
  <c r="AD17" i="75"/>
  <c r="AD20" i="75"/>
  <c r="AD24" i="75"/>
  <c r="AD28" i="75"/>
  <c r="AD32" i="75"/>
  <c r="AD36" i="75"/>
  <c r="AD40" i="75"/>
  <c r="AD44" i="75"/>
  <c r="R4" i="66"/>
  <c r="N4" i="70"/>
  <c r="R4" i="71"/>
  <c r="N4" i="73"/>
  <c r="H4" i="74"/>
  <c r="U39" i="71"/>
  <c r="Y39" i="62"/>
  <c r="Y34" i="72"/>
  <c r="AA31" i="63"/>
  <c r="AE31" i="61"/>
  <c r="Y26" i="72"/>
  <c r="U23" i="71"/>
  <c r="AA23" i="63"/>
  <c r="Y23" i="62"/>
  <c r="AE23" i="61"/>
  <c r="Y19" i="72"/>
  <c r="AA16" i="63"/>
  <c r="AE16" i="61"/>
  <c r="Y11" i="72"/>
  <c r="U8" i="71"/>
  <c r="AA8" i="63"/>
  <c r="Y8" i="62"/>
  <c r="AE8" i="61"/>
  <c r="Y49" i="72"/>
  <c r="U40" i="71"/>
  <c r="Y40" i="62"/>
  <c r="Y40" i="72"/>
  <c r="AA37" i="63"/>
  <c r="AE37" i="61"/>
  <c r="AA35" i="63"/>
  <c r="Y27" i="72"/>
  <c r="U24" i="71"/>
  <c r="AA24" i="63"/>
  <c r="Y24" i="62"/>
  <c r="AE24" i="61"/>
  <c r="Y24" i="72"/>
  <c r="U21" i="71"/>
  <c r="AA21" i="63"/>
  <c r="Y21" i="62"/>
  <c r="AE21" i="61"/>
  <c r="Y22" i="72"/>
  <c r="AE19" i="61"/>
  <c r="Y11" i="62"/>
  <c r="Y9" i="62"/>
  <c r="U36" i="71"/>
  <c r="AE28" i="61"/>
  <c r="Y20" i="62"/>
  <c r="Y50" i="72"/>
  <c r="U47" i="71"/>
  <c r="AA47" i="63"/>
  <c r="Y47" i="62"/>
  <c r="AE47" i="61"/>
  <c r="Y46" i="72"/>
  <c r="AE43" i="61"/>
  <c r="Y34" i="62"/>
  <c r="U32" i="71"/>
  <c r="Y32" i="72"/>
  <c r="Y29" i="62"/>
  <c r="Y30" i="72"/>
  <c r="AA27" i="63"/>
  <c r="AE27" i="61"/>
  <c r="U18" i="71"/>
  <c r="Y18" i="62"/>
  <c r="Y20" i="72"/>
  <c r="U17" i="71"/>
  <c r="AA17" i="63"/>
  <c r="Y17" i="62"/>
  <c r="AE17" i="61"/>
  <c r="Y15" i="72"/>
  <c r="U12" i="71"/>
  <c r="AA12" i="63"/>
  <c r="Y12" i="62"/>
  <c r="AE12" i="61"/>
  <c r="Y8" i="72"/>
  <c r="U5" i="71"/>
  <c r="AA5" i="63"/>
  <c r="Y5" i="62"/>
  <c r="AE5" i="61"/>
  <c r="U45" i="71"/>
  <c r="Y45" i="62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W41" i="72"/>
  <c r="S38" i="71"/>
  <c r="Y38" i="63"/>
  <c r="W38" i="62"/>
  <c r="AC38" i="61"/>
  <c r="W39" i="72"/>
  <c r="S36" i="71"/>
  <c r="Y36" i="63"/>
  <c r="W36" i="62"/>
  <c r="AC36" i="61"/>
  <c r="W36" i="72"/>
  <c r="S33" i="71"/>
  <c r="Y33" i="63"/>
  <c r="W33" i="62"/>
  <c r="AC33" i="61"/>
  <c r="W34" i="72"/>
  <c r="S31" i="71"/>
  <c r="Y31" i="63"/>
  <c r="W31" i="62"/>
  <c r="AC31" i="61"/>
  <c r="W33" i="72"/>
  <c r="S30" i="71"/>
  <c r="Y30" i="63"/>
  <c r="W30" i="62"/>
  <c r="AC30" i="61"/>
  <c r="W31" i="72"/>
  <c r="S28" i="71"/>
  <c r="Y28" i="63"/>
  <c r="W28" i="62"/>
  <c r="AC28" i="61"/>
  <c r="W28" i="72"/>
  <c r="S25" i="71"/>
  <c r="Y25" i="63"/>
  <c r="W25" i="62"/>
  <c r="AC25" i="61"/>
  <c r="W26" i="72"/>
  <c r="S23" i="71"/>
  <c r="Y23" i="63"/>
  <c r="W23" i="62"/>
  <c r="AC23" i="61"/>
  <c r="W25" i="72"/>
  <c r="S22" i="71"/>
  <c r="Y22" i="63"/>
  <c r="W22" i="62"/>
  <c r="AC22" i="61"/>
  <c r="W23" i="72"/>
  <c r="S20" i="71"/>
  <c r="Y20" i="63"/>
  <c r="W20" i="62"/>
  <c r="AC20" i="61"/>
  <c r="W19" i="72"/>
  <c r="S16" i="71"/>
  <c r="Y16" i="63"/>
  <c r="W16" i="62"/>
  <c r="AC16" i="61"/>
  <c r="W18" i="72"/>
  <c r="S15" i="71"/>
  <c r="Y15" i="63"/>
  <c r="W15" i="62"/>
  <c r="AC15" i="61"/>
  <c r="W16" i="72"/>
  <c r="S13" i="71"/>
  <c r="Y13" i="63"/>
  <c r="W13" i="62"/>
  <c r="AC13" i="61"/>
  <c r="W13" i="72"/>
  <c r="S10" i="71"/>
  <c r="Y10" i="63"/>
  <c r="W10" i="62"/>
  <c r="AC10" i="61"/>
  <c r="W11" i="72"/>
  <c r="S8" i="71"/>
  <c r="Y8" i="63"/>
  <c r="W8" i="62"/>
  <c r="AC8" i="61"/>
  <c r="W10" i="72"/>
  <c r="S7" i="71"/>
  <c r="Y7" i="63"/>
  <c r="W7" i="62"/>
  <c r="AC7" i="61"/>
  <c r="W8" i="72"/>
  <c r="S5" i="71"/>
  <c r="Y5" i="63"/>
  <c r="W5" i="62"/>
  <c r="AC5" i="61"/>
  <c r="AA53" i="63"/>
  <c r="AE53" i="61"/>
  <c r="W55" i="63"/>
  <c r="AA55" i="61"/>
  <c r="U10" i="71"/>
  <c r="Y10" i="62"/>
  <c r="U25" i="71"/>
  <c r="Y25" i="62"/>
  <c r="Y36" i="72"/>
  <c r="U33" i="71"/>
  <c r="AA33" i="63"/>
  <c r="Y33" i="62"/>
  <c r="AE33" i="61"/>
  <c r="U41" i="71"/>
  <c r="Y41" i="62"/>
  <c r="X49" i="72"/>
  <c r="T46" i="71"/>
  <c r="Z46" i="63"/>
  <c r="X46" i="62"/>
  <c r="AD46" i="61"/>
  <c r="U44" i="71"/>
  <c r="Y44" i="62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X24" i="72"/>
  <c r="T21" i="71"/>
  <c r="Z21" i="63"/>
  <c r="X21" i="62"/>
  <c r="AD21" i="61"/>
  <c r="X23" i="72"/>
  <c r="T20" i="71"/>
  <c r="Z20" i="63"/>
  <c r="X20" i="62"/>
  <c r="AD20" i="61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X17" i="72"/>
  <c r="T14" i="71"/>
  <c r="Z14" i="63"/>
  <c r="X14" i="62"/>
  <c r="AD14" i="61"/>
  <c r="X16" i="72"/>
  <c r="T13" i="71"/>
  <c r="Z13" i="63"/>
  <c r="X13" i="62"/>
  <c r="AD13" i="61"/>
  <c r="X15" i="72"/>
  <c r="T12" i="71"/>
  <c r="Z12" i="63"/>
  <c r="X12" i="62"/>
  <c r="AD12" i="61"/>
  <c r="X13" i="72"/>
  <c r="T10" i="71"/>
  <c r="Z10" i="63"/>
  <c r="X10" i="62"/>
  <c r="AD10" i="61"/>
  <c r="X12" i="72"/>
  <c r="T9" i="71"/>
  <c r="Z9" i="63"/>
  <c r="X9" i="62"/>
  <c r="AD9" i="61"/>
  <c r="X11" i="72"/>
  <c r="T8" i="71"/>
  <c r="Z8" i="63"/>
  <c r="X8" i="62"/>
  <c r="AD8" i="61"/>
  <c r="X9" i="72"/>
  <c r="T6" i="71"/>
  <c r="Z6" i="63"/>
  <c r="X6" i="62"/>
  <c r="AD6" i="61"/>
  <c r="X7" i="72"/>
  <c r="T4" i="71"/>
  <c r="Z4" i="63"/>
  <c r="X4" i="62"/>
  <c r="AD4" i="61"/>
  <c r="W50" i="72"/>
  <c r="S47" i="71"/>
  <c r="Y47" i="63"/>
  <c r="W47" i="62"/>
  <c r="AC47" i="61"/>
  <c r="W49" i="72"/>
  <c r="S46" i="71"/>
  <c r="Y46" i="63"/>
  <c r="W46" i="62"/>
  <c r="AC46" i="61"/>
  <c r="W47" i="72"/>
  <c r="S44" i="71"/>
  <c r="Y44" i="63"/>
  <c r="W44" i="62"/>
  <c r="AC44" i="61"/>
  <c r="W46" i="72"/>
  <c r="S43" i="71"/>
  <c r="Y43" i="63"/>
  <c r="W43" i="62"/>
  <c r="AC43" i="61"/>
  <c r="W45" i="72"/>
  <c r="S42" i="71"/>
  <c r="Y42" i="63"/>
  <c r="W42" i="62"/>
  <c r="AC42" i="61"/>
  <c r="W43" i="72"/>
  <c r="S40" i="71"/>
  <c r="Y40" i="63"/>
  <c r="W40" i="62"/>
  <c r="AC40" i="61"/>
  <c r="Y41" i="72"/>
  <c r="AA38" i="63"/>
  <c r="AE38" i="61"/>
  <c r="W40" i="72"/>
  <c r="S37" i="71"/>
  <c r="Y37" i="63"/>
  <c r="W37" i="62"/>
  <c r="AC37" i="61"/>
  <c r="W38" i="72"/>
  <c r="S35" i="71"/>
  <c r="Y35" i="63"/>
  <c r="W35" i="62"/>
  <c r="AC35" i="61"/>
  <c r="W37" i="72"/>
  <c r="S34" i="71"/>
  <c r="Y34" i="63"/>
  <c r="W34" i="62"/>
  <c r="AC34" i="61"/>
  <c r="W35" i="72"/>
  <c r="S32" i="71"/>
  <c r="Y32" i="63"/>
  <c r="W32" i="62"/>
  <c r="AC32" i="61"/>
  <c r="Y33" i="72"/>
  <c r="U30" i="71"/>
  <c r="AA30" i="63"/>
  <c r="Y30" i="62"/>
  <c r="AE30" i="61"/>
  <c r="W32" i="72"/>
  <c r="S29" i="71"/>
  <c r="Y29" i="63"/>
  <c r="W29" i="62"/>
  <c r="AC29" i="61"/>
  <c r="W30" i="72"/>
  <c r="S27" i="71"/>
  <c r="Y27" i="63"/>
  <c r="W27" i="62"/>
  <c r="AC27" i="61"/>
  <c r="W29" i="72"/>
  <c r="S26" i="71"/>
  <c r="Y26" i="63"/>
  <c r="W26" i="62"/>
  <c r="AC26" i="61"/>
  <c r="W27" i="72"/>
  <c r="S24" i="71"/>
  <c r="Y24" i="63"/>
  <c r="W24" i="62"/>
  <c r="AC24" i="61"/>
  <c r="Y25" i="72"/>
  <c r="AA22" i="63"/>
  <c r="AE22" i="61"/>
  <c r="W24" i="72"/>
  <c r="S21" i="71"/>
  <c r="Y21" i="63"/>
  <c r="W21" i="62"/>
  <c r="AC21" i="61"/>
  <c r="W22" i="72"/>
  <c r="S19" i="71"/>
  <c r="Y19" i="63"/>
  <c r="W19" i="62"/>
  <c r="AC19" i="61"/>
  <c r="W21" i="72"/>
  <c r="S18" i="71"/>
  <c r="Y18" i="63"/>
  <c r="W18" i="62"/>
  <c r="AC18" i="61"/>
  <c r="W20" i="72"/>
  <c r="S17" i="71"/>
  <c r="Y17" i="63"/>
  <c r="W17" i="62"/>
  <c r="AC17" i="61"/>
  <c r="U15" i="71"/>
  <c r="Y15" i="62"/>
  <c r="W17" i="72"/>
  <c r="Y14" i="63"/>
  <c r="AC14" i="61"/>
  <c r="W15" i="72"/>
  <c r="S12" i="71"/>
  <c r="Y12" i="63"/>
  <c r="W12" i="62"/>
  <c r="AC12" i="61"/>
  <c r="W14" i="72"/>
  <c r="S11" i="71"/>
  <c r="Y11" i="63"/>
  <c r="W11" i="62"/>
  <c r="AC11" i="61"/>
  <c r="W12" i="72"/>
  <c r="S9" i="71"/>
  <c r="Y9" i="63"/>
  <c r="W9" i="62"/>
  <c r="AC9" i="61"/>
  <c r="Y10" i="72"/>
  <c r="U7" i="71"/>
  <c r="AA7" i="63"/>
  <c r="Y7" i="62"/>
  <c r="AE7" i="61"/>
  <c r="W9" i="72"/>
  <c r="S6" i="71"/>
  <c r="Y6" i="63"/>
  <c r="W6" i="62"/>
  <c r="AC6" i="61"/>
  <c r="X48" i="32"/>
  <c r="V49" i="63" s="1"/>
  <c r="W7" i="72"/>
  <c r="S4" i="71"/>
  <c r="Y4" i="63"/>
  <c r="W4" i="62"/>
  <c r="AC4" i="61"/>
  <c r="Z55" i="61"/>
  <c r="AA52" i="63"/>
  <c r="AE52" i="61"/>
  <c r="Z4" i="32"/>
  <c r="AA4" i="63" s="1"/>
  <c r="C30" i="77"/>
  <c r="AA49" i="61"/>
  <c r="AE42" i="61"/>
  <c r="Y46" i="62"/>
  <c r="AB13" i="61"/>
  <c r="X6" i="63"/>
  <c r="X9" i="63"/>
  <c r="X23" i="63"/>
  <c r="X37" i="63"/>
  <c r="X40" i="63"/>
  <c r="R8" i="71"/>
  <c r="R12" i="71"/>
  <c r="R14" i="71"/>
  <c r="R37" i="71"/>
  <c r="R40" i="71"/>
  <c r="R41" i="71"/>
  <c r="V18" i="72"/>
  <c r="V35" i="72"/>
  <c r="V8" i="72"/>
  <c r="V16" i="72"/>
  <c r="V23" i="72"/>
  <c r="V31" i="72"/>
  <c r="V41" i="72"/>
  <c r="R6" i="71"/>
  <c r="R19" i="71"/>
  <c r="R21" i="71"/>
  <c r="R34" i="71"/>
  <c r="R36" i="71"/>
  <c r="R45" i="71"/>
  <c r="R46" i="71"/>
  <c r="V54" i="63"/>
  <c r="X54" i="63" s="1"/>
  <c r="X5" i="63"/>
  <c r="X13" i="63"/>
  <c r="X20" i="63"/>
  <c r="X28" i="63"/>
  <c r="X36" i="63"/>
  <c r="X44" i="63"/>
  <c r="V16" i="62"/>
  <c r="V19" i="62"/>
  <c r="V21" i="62"/>
  <c r="V23" i="62"/>
  <c r="AB9" i="61"/>
  <c r="AB17" i="61"/>
  <c r="AB24" i="61"/>
  <c r="X55" i="63"/>
  <c r="AE32" i="61"/>
  <c r="AA20" i="63"/>
  <c r="AA28" i="63"/>
  <c r="AE36" i="61"/>
  <c r="AA36" i="63"/>
  <c r="Y19" i="62"/>
  <c r="Y26" i="62"/>
  <c r="AE35" i="61"/>
  <c r="Y38" i="72"/>
  <c r="AE46" i="61"/>
  <c r="AE13" i="61"/>
  <c r="AE11" i="61"/>
  <c r="AA11" i="63"/>
  <c r="T51" i="72"/>
  <c r="V11" i="72"/>
  <c r="V19" i="72"/>
  <c r="V26" i="72"/>
  <c r="V34" i="72"/>
  <c r="V45" i="72"/>
  <c r="Q48" i="71"/>
  <c r="R10" i="71"/>
  <c r="R25" i="71"/>
  <c r="R33" i="71"/>
  <c r="R38" i="71"/>
  <c r="R44" i="71"/>
  <c r="X11" i="63"/>
  <c r="X18" i="63"/>
  <c r="X26" i="63"/>
  <c r="X34" i="63"/>
  <c r="X42" i="63"/>
  <c r="V26" i="62"/>
  <c r="D29" i="77"/>
  <c r="AB19" i="61"/>
  <c r="AB27" i="61"/>
  <c r="U42" i="71"/>
  <c r="AA46" i="63"/>
  <c r="Y13" i="62"/>
  <c r="Z48" i="61"/>
  <c r="Y28" i="62"/>
  <c r="Y35" i="62"/>
  <c r="AE26" i="61"/>
  <c r="AB8" i="65" l="1"/>
  <c r="V48" i="63"/>
  <c r="X48" i="63" s="1"/>
  <c r="U52" i="72"/>
  <c r="V14" i="62"/>
  <c r="AE20" i="61"/>
  <c r="Z14" i="32"/>
  <c r="U14" i="71"/>
  <c r="AA14" i="63"/>
  <c r="Y14" i="62"/>
  <c r="W14" i="62"/>
  <c r="S14" i="71"/>
  <c r="U11" i="71"/>
  <c r="AA48" i="61"/>
  <c r="AB48" i="61" s="1"/>
  <c r="AB12" i="61"/>
  <c r="T49" i="62"/>
  <c r="AA6" i="63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R48" i="71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P49" i="71"/>
  <c r="B30" i="77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Z49" i="61"/>
  <c r="Z48" i="32"/>
  <c r="T52" i="72"/>
  <c r="AA26" i="63"/>
  <c r="U13" i="71"/>
  <c r="AA13" i="63"/>
  <c r="AA32" i="63"/>
  <c r="AE4" i="61"/>
  <c r="AA42" i="63"/>
  <c r="Q49" i="71"/>
  <c r="W49" i="63"/>
  <c r="AE15" i="61"/>
  <c r="AA15" i="63"/>
  <c r="Y22" i="62"/>
  <c r="Y38" i="62"/>
  <c r="AE44" i="61"/>
  <c r="AA44" i="63"/>
  <c r="AE41" i="61"/>
  <c r="AA41" i="63"/>
  <c r="AE25" i="61"/>
  <c r="AA25" i="63"/>
  <c r="AE10" i="61"/>
  <c r="AA10" i="63"/>
  <c r="AE14" i="61"/>
  <c r="Y17" i="72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AB48" i="65" l="1"/>
  <c r="Z48" i="67"/>
  <c r="V48" i="62"/>
  <c r="AD48" i="75"/>
  <c r="AB49" i="61"/>
  <c r="D30" i="77"/>
  <c r="V52" i="72"/>
  <c r="X49" i="63"/>
  <c r="R49" i="71"/>
  <c r="V49" i="62"/>
</calcChain>
</file>

<file path=xl/comments1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<sst xmlns="http://schemas.openxmlformats.org/spreadsheetml/2006/main" count="2347" uniqueCount="551">
  <si>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</si>
  <si>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</si>
  <si>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</si>
  <si>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</si>
  <si>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</si>
  <si>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</si>
  <si>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</si>
  <si>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</si>
  <si>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</si>
  <si>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</si>
  <si>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</si>
  <si>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</si>
  <si>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</si>
  <si>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</si>
  <si>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</si>
  <si>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</si>
  <si>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</si>
  <si>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</si>
  <si>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</si>
  <si>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</si>
  <si>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</si>
  <si>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</si>
  <si>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</si>
  <si>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</si>
  <si>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</si>
  <si>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</si>
  <si>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</si>
  <si>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</si>
  <si>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</si>
  <si>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</si>
  <si>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</si>
  <si>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</si>
  <si>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</si>
  <si>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</si>
  <si>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</si>
  <si>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</si>
  <si>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</si>
  <si>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</si>
  <si>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</si>
  <si>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</si>
  <si>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</si>
  <si>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</si>
  <si>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</si>
  <si>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</si>
  <si>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</si>
  <si>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</si>
  <si>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</si>
  <si>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</si>
  <si>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</si>
  <si>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</si>
  <si>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</si>
  <si>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</si>
  <si>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</si>
  <si>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</si>
  <si>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</si>
  <si>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</si>
  <si>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</si>
  <si>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</si>
  <si>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</si>
  <si>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</si>
  <si>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</si>
  <si>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</si>
  <si>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</si>
  <si>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</si>
  <si>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</si>
  <si>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</si>
  <si>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</si>
  <si>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</si>
  <si>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</si>
  <si>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</si>
  <si>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</si>
  <si>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</si>
  <si>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</si>
  <si>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</si>
  <si>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</si>
  <si>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</si>
  <si>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</si>
  <si>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</si>
  <si>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</si>
  <si>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</si>
  <si>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</si>
  <si>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</si>
  <si>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</si>
  <si>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</si>
  <si>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</si>
  <si>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</si>
  <si>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</si>
  <si>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</si>
  <si>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</si>
  <si>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</si>
  <si>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</si>
  <si>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</si>
  <si>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</si>
  <si>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</si>
  <si>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</si>
  <si>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</si>
  <si>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</si>
  <si>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</si>
  <si>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</si>
  <si>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</si>
  <si>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</si>
  <si>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</si>
  <si>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</si>
  <si>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</si>
  <si>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</si>
  <si>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</si>
  <si>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</si>
  <si>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</si>
  <si>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</si>
  <si>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</si>
  <si>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</si>
  <si>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</si>
  <si>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</si>
  <si>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</si>
  <si>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</si>
  <si>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</si>
  <si>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</si>
  <si>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</si>
  <si>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</si>
  <si>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</si>
  <si>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</si>
  <si>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</si>
  <si>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</si>
  <si>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</si>
  <si>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</si>
  <si>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</si>
  <si>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</si>
  <si>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</si>
  <si>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</si>
  <si>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</si>
  <si>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</si>
  <si>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</si>
  <si>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</si>
  <si>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</si>
  <si>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</si>
  <si>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</si>
  <si>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</si>
  <si>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</si>
  <si>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</si>
  <si>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</si>
  <si>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</si>
  <si>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</si>
  <si>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</si>
  <si>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</si>
  <si>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</si>
  <si>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</si>
  <si>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</si>
  <si>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</si>
  <si>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</si>
  <si>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</si>
  <si>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</si>
  <si>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</si>
  <si>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</si>
  <si>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</si>
  <si>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</si>
  <si>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</si>
  <si>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</si>
  <si>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</si>
  <si>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</si>
  <si>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</si>
  <si>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</si>
  <si>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</si>
  <si>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</si>
  <si>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</si>
  <si>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</si>
  <si>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</si>
  <si>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</si>
  <si>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</si>
  <si>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</si>
  <si>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</si>
  <si>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</si>
  <si>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</si>
  <si>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</si>
  <si>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</si>
  <si>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</si>
  <si>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</si>
  <si>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</si>
  <si>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</si>
  <si>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</si>
  <si>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</si>
  <si>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</si>
  <si>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</si>
  <si>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</si>
  <si>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</si>
  <si>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</si>
  <si>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</si>
  <si>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</si>
  <si>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</si>
  <si>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</si>
  <si>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</si>
  <si>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</si>
  <si>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</si>
  <si>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</si>
  <si>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</si>
  <si>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</si>
  <si>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</si>
  <si>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</si>
  <si>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</si>
  <si>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</si>
  <si>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</si>
  <si>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</si>
  <si>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</si>
  <si>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</si>
  <si>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</si>
  <si>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</si>
  <si>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</si>
  <si>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</si>
  <si>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</si>
  <si>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</si>
  <si>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</si>
  <si>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</si>
  <si>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</si>
  <si>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</si>
  <si>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</si>
  <si>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</si>
  <si>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</si>
  <si>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</si>
  <si>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</si>
  <si>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</si>
  <si>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</si>
  <si>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</si>
  <si>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</si>
  <si>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</si>
  <si>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</si>
  <si>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</si>
  <si>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</si>
  <si>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</si>
  <si>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</si>
  <si>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</si>
  <si>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</si>
  <si>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</si>
  <si>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</si>
  <si>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</si>
  <si>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</si>
  <si>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</si>
  <si>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</si>
  <si>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</si>
  <si>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</si>
  <si>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</si>
  <si>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</si>
  <si>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</si>
  <si>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</si>
  <si>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</si>
  <si>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</si>
  <si>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</si>
  <si>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</si>
  <si>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</si>
  <si>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</si>
  <si>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</si>
  <si>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</si>
  <si>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</si>
  <si>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</si>
  <si>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</si>
  <si>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</si>
  <si>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</si>
  <si>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</si>
  <si>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</si>
  <si>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</si>
  <si>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</si>
  <si>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</si>
  <si>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</si>
  <si>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</si>
  <si>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</si>
  <si>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</si>
  <si>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</si>
  <si>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</si>
  <si>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</si>
  <si>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</si>
  <si>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</si>
  <si>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</si>
  <si>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</si>
  <si>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ii) O total do quadro 17 deve ser igual ao total dos quadros 1, 2, 3, 4, 12 e 13, por género</t>
  </si>
  <si>
    <r>
      <t xml:space="preserve">iii) </t>
    </r>
    <r>
      <rPr>
        <u/>
        <sz val="8"/>
        <rFont val="Trebuchet MS"/>
        <family val="2"/>
      </rPr>
      <t>Remunerações mensais ilíquidas (brutas)</t>
    </r>
    <r>
      <rPr>
        <sz val="8"/>
        <rFont val="Trebuchet MS"/>
        <family val="2"/>
      </rPr>
      <t>:</t>
    </r>
    <r>
      <rPr>
        <b/>
        <sz val="8"/>
        <rFont val="Trebuchet MS"/>
        <family val="2"/>
      </rPr>
      <t xml:space="preserve"> Considerar remuneração mensal base ilíquida mais suplementos regulares e/ou adicionais/diferenciais remuneratórios de natureza permanente.</t>
    </r>
  </si>
  <si>
    <t>iv) Não incluir prestações sociais, subsídio de refeição e outros benefícios sociais;</t>
  </si>
  <si>
    <t>Euros</t>
  </si>
  <si>
    <t>Remuneração (€)</t>
  </si>
  <si>
    <t>Mínima ( € )</t>
  </si>
  <si>
    <t>Máxima ( € )</t>
  </si>
  <si>
    <t>NOTA:</t>
  </si>
  <si>
    <t>Na remuneração deve incluir o valor (euros) das remunerações, mínima e máxima.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</si>
  <si>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</si>
  <si>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</si>
  <si>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</si>
  <si>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</si>
  <si>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</si>
  <si>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</si>
  <si>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</si>
  <si>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</si>
  <si>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</si>
  <si>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</si>
  <si>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</si>
  <si>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</si>
  <si>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Outros regimes especiais de prestação de trabalho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</si>
  <si>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</si>
  <si>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</si>
  <si>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</si>
  <si>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</si>
  <si>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</si>
  <si>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</si>
  <si>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</si>
  <si>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Outros suplementos remuneratórios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</si>
  <si>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</si>
  <si>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</si>
  <si>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</si>
  <si>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</si>
  <si>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</si>
  <si>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</si>
  <si>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</si>
  <si>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</si>
  <si>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</si>
  <si>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</si>
  <si>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</si>
  <si>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</si>
  <si>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</si>
  <si>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</si>
  <si>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</si>
  <si>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</si>
  <si>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</si>
  <si>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</si>
  <si>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</si>
  <si>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</si>
  <si>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</si>
  <si>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</si>
  <si>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</si>
  <si>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</si>
  <si>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</si>
  <si>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</si>
  <si>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</si>
  <si>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</si>
  <si>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</si>
  <si>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</si>
  <si>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</si>
  <si>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</si>
  <si>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</si>
  <si>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</si>
  <si>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</si>
  <si>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</si>
  <si>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</si>
  <si>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</si>
  <si>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</si>
  <si>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</si>
  <si>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</si>
  <si>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</si>
  <si>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</si>
  <si>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</si>
  <si>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</si>
  <si>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</si>
  <si>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</si>
  <si>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</si>
  <si>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</si>
  <si>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</si>
  <si>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</si>
  <si>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</si>
  <si>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</si>
  <si>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</si>
  <si>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</si>
  <si>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</si>
  <si>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</si>
  <si>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</si>
  <si>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</si>
  <si>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</si>
  <si>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</si>
  <si>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</si>
  <si>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</si>
  <si>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</si>
  <si>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</si>
  <si>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</si>
  <si>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</si>
  <si>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</si>
  <si>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</si>
  <si>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</si>
  <si>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</si>
  <si>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</si>
  <si>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</si>
  <si>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</si>
  <si>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</si>
  <si>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</si>
  <si>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</si>
  <si>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</si>
  <si>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</si>
  <si>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</si>
  <si>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</si>
  <si>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</si>
  <si>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</si>
  <si>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</si>
  <si>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</si>
  <si>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</si>
  <si>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</si>
  <si>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</si>
  <si>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</si>
  <si>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</si>
  <si>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</si>
  <si>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</si>
  <si>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</si>
  <si>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</si>
  <si>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</si>
  <si>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Considerar as despesas efectuadas durante ano em actividades de formação e suportadas pelo orçamento da entidade.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</si>
  <si>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</si>
  <si>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</si>
  <si>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</si>
  <si>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</si>
  <si>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</si>
  <si>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</si>
  <si>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</si>
  <si>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</si>
  <si>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</si>
  <si>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</si>
  <si>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</si>
  <si>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</si>
  <si>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</si>
  <si>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</si>
  <si>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</si>
  <si>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</si>
  <si>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</si>
  <si>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</si>
  <si>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</si>
  <si>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</si>
  <si>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</si>
  <si>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</si>
  <si>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</si>
  <si>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</si>
  <si>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</si>
  <si>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</si>
  <si>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</si>
  <si>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</si>
  <si>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</si>
  <si>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</si>
  <si>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</si>
  <si>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</si>
  <si>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</si>
  <si>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</si>
  <si>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</si>
  <si>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</si>
  <si>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</si>
  <si>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</si>
  <si>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</si>
  <si>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</si>
  <si>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</si>
  <si>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</si>
  <si>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</si>
  <si>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</si>
  <si>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</si>
  <si>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</si>
  <si>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</si>
  <si>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</si>
  <si>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</si>
  <si>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</si>
  <si>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</si>
  <si>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</si>
  <si>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</si>
  <si>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</si>
  <si>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</si>
  <si>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</si>
  <si>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</si>
  <si>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</si>
  <si>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</si>
  <si>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</si>
  <si>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</si>
  <si>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</si>
  <si>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</si>
  <si>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</si>
  <si>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</si>
  <si>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</si>
  <si>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</si>
  <si>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</si>
  <si>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</si>
  <si>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</si>
  <si>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</si>
  <si>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</si>
  <si>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</si>
  <si>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</si>
  <si>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</si>
  <si>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</si>
  <si>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</si>
  <si>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</si>
  <si>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</si>
  <si>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</si>
  <si>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</si>
  <si>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</si>
  <si>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</si>
  <si>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</si>
  <si>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</si>
  <si>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</si>
  <si>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</si>
  <si>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</si>
  <si>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</si>
  <si>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</si>
  <si>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</si>
  <si>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</si>
  <si>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</si>
  <si>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</si>
  <si>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</si>
  <si>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</si>
  <si>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</si>
  <si>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</si>
  <si>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</si>
  <si>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</si>
  <si>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</si>
  <si>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</si>
  <si>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</si>
  <si>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</si>
  <si>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r>
      <t xml:space="preserve"> Nota: Em caso de processo de fusão/reestruturação da entidade existente a 31/12/2014 indicar o critério adotado para o registo dos dados do Balanço Social 2014 na folha </t>
    </r>
    <r>
      <rPr>
        <b/>
        <u/>
        <sz val="11"/>
        <color indexed="60"/>
        <rFont val="Trebuchet MS"/>
        <family val="2"/>
      </rPr>
      <t>"Criterio"</t>
    </r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</si>
  <si>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</si>
  <si>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</si>
  <si>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</si>
  <si>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</si>
  <si>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</si>
  <si>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</si>
  <si>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r>
      <t xml:space="preserve">O trabalho suplementar diurno e nocturno só contempla o trabalho suplementar efectuado em </t>
    </r>
    <r>
      <rPr>
        <b/>
        <sz val="8"/>
        <rFont val="Trebuchet MS"/>
        <family val="2"/>
      </rPr>
      <t>dias normais de trabalho</t>
    </r>
    <r>
      <rPr>
        <sz val="8"/>
        <rFont val="Trebuchet MS"/>
        <family val="2"/>
      </rPr>
      <t xml:space="preserve">  (primeiras 2 colunas).</t>
    </r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</si>
  <si>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</si>
  <si>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</si>
  <si>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r>
      <t>Este quadro refere-se apenas a trabalho nocturno.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</si>
  <si>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t>trabalho suplementar efectuado em dias normais e em dias de descanso semanal obrigatório, complementar e feriados.</t>
  </si>
  <si>
    <t>Trabalho suplementar (diurno e nocturno)</t>
  </si>
  <si>
    <t>(*) - se não incluído em trabalho suplementar (diurno e nocturno).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</si>
  <si>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</si>
  <si>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</si>
  <si>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</si>
  <si>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</si>
  <si>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</si>
  <si>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</si>
  <si>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</si>
  <si>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</si>
  <si>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</si>
  <si>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</si>
  <si>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</si>
  <si>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</si>
  <si>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 xml:space="preserve">(**) - registar as indemnizações por férias não gozadas e as compensações por caducidade dos contratos dos trabalhadores saídos. 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</si>
  <si>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</si>
  <si>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</si>
  <si>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</si>
  <si>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>Em caso de processo de fusão/reestruturação da entidade existente a 31/12/2015 deverá ser indicado o critério adotado para o registo dos dados do Balanço Social 2015.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</si>
  <si>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2015: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2015 na folha de identificação.</t>
    </r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</si>
  <si>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</si>
  <si>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</si>
  <si>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</si>
  <si>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Considerar as horas despendidas por todos os efectivos do serviço em cada um dos tipos de acções de formação realizadas durante o ano;</t>
  </si>
  <si>
    <t>d) Considerar a meia jornada (Lei 84/2015, de 7/08)</t>
  </si>
  <si>
    <t>Não incluir prestadores de serviços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</si>
  <si>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</si>
  <si>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>Considerar o total de dias completos de ausência ou periodos de meio dia;</t>
  </si>
  <si>
    <t xml:space="preserve">v) Não considerar o duodécimo do subsídio de natal </t>
  </si>
  <si>
    <t>d) Não considerar os trabalhadores ausentes há mais de 6 meses.</t>
  </si>
  <si>
    <t>Reportar a remuneração mensal base ilíquida mais os suplementos regulares e/ou adicionais/ referenciais remuneratórios de natureza permanente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</si>
  <si>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 </t>
    </r>
    <r>
      <rPr>
        <b/>
        <u/>
        <sz val="9"/>
        <color indexed="30"/>
        <rFont val="Trebuchet MS"/>
        <family val="2"/>
      </rPr>
      <t>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</si>
  <si>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t xml:space="preserve">(**) Artigo 68º da LTFP,  aprovada em anexo à Lei nº 35/2014, de 20 de junho; Lei n.º 84/2015, de 7 de agosto </t>
  </si>
  <si>
    <t>Ministério da Educação e Ciência</t>
  </si>
  <si>
    <t>Universidade Aberta</t>
  </si>
  <si>
    <t>Mauro Jorge Alcântara Chande</t>
  </si>
  <si>
    <t>mauro@uab.pt</t>
  </si>
  <si>
    <t>16 de março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</si>
</sst>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8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0" fontId="28" fillId="15" borderId="0" xfId="0" applyFont="1" applyFill="1"/>
    <xf numFmtId="0" fontId="28" fillId="15" borderId="0" xfId="0" applyFont="1" applyFill="1" applyAlignment="1">
      <alignment horizontal="left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168" fontId="24" fillId="2" borderId="18" xfId="5" applyNumberFormat="1" applyFont="1" applyFill="1" applyBorder="1" applyAlignment="1">
      <alignment horizontal="center" vertical="center" wrapText="1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horizontal="left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7" zoomScale="142" zoomScaleNormal="142" workbookViewId="0">
      <selection activeCell="C15" sqref="C15"/>
    </sheetView>
  </sheetViews>
  <sheetFormatPr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77" t="s">
        <v>0</v>
      </c>
      <c r="C2" s="478"/>
      <c r="D2" s="479"/>
      <c r="E2" s="8"/>
      <c r="F2" s="9"/>
      <c r="G2" s="467"/>
      <c r="H2" s="467"/>
    </row>
    <row r="3" spans="1:8" ht="30" customHeight="1" x14ac:dyDescent="0.2">
      <c r="A3" s="10"/>
      <c r="B3" s="480" t="s">
        <v>1</v>
      </c>
      <c r="C3" s="481"/>
      <c r="D3" s="481"/>
      <c r="E3" s="11"/>
      <c r="F3" s="9"/>
      <c r="G3" s="467"/>
      <c r="H3" s="467"/>
    </row>
    <row r="4" spans="1:8" ht="30" customHeight="1" x14ac:dyDescent="0.2">
      <c r="A4" s="10"/>
      <c r="B4" s="482">
        <v>2015</v>
      </c>
      <c r="C4" s="483"/>
      <c r="D4" s="484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85" t="s">
        <v>2</v>
      </c>
      <c r="C6" s="486"/>
      <c r="D6" s="486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102180000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87" t="s">
        <v>546</v>
      </c>
      <c r="D8" s="487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76" t="s">
        <v>547</v>
      </c>
      <c r="D9" s="476"/>
      <c r="E9" s="20"/>
      <c r="F9" s="9"/>
      <c r="G9" s="467"/>
      <c r="H9" s="467"/>
    </row>
    <row r="10" spans="1:8" ht="28.5" customHeight="1" x14ac:dyDescent="0.3">
      <c r="A10" s="10"/>
      <c r="B10" s="16"/>
      <c r="C10" s="476"/>
      <c r="D10" s="476"/>
      <c r="E10" s="20"/>
      <c r="F10" s="9"/>
      <c r="G10" s="467"/>
      <c r="H10" s="467"/>
    </row>
    <row r="11" spans="1:8" ht="50.1" customHeight="1" x14ac:dyDescent="0.3">
      <c r="A11" s="10"/>
      <c r="B11" s="488" t="s">
        <v>6</v>
      </c>
      <c r="C11" s="488"/>
      <c r="D11" s="489"/>
      <c r="E11" s="20"/>
      <c r="F11" s="9"/>
      <c r="G11" s="467"/>
      <c r="H11" s="467"/>
    </row>
    <row r="12" spans="1:8" ht="24.75" customHeight="1" x14ac:dyDescent="0.3">
      <c r="A12" s="10"/>
      <c r="B12" s="490" t="s">
        <v>7</v>
      </c>
      <c r="C12" s="488"/>
      <c r="D12" s="488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2015</v>
      </c>
      <c r="C13" s="22">
        <v>343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2015</v>
      </c>
      <c r="C14" s="24">
        <v>334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493" t="s">
        <v>501</v>
      </c>
      <c r="C16" s="494"/>
      <c r="D16" s="494"/>
      <c r="E16" s="20"/>
      <c r="F16" s="9"/>
      <c r="G16" s="467"/>
      <c r="H16" s="467"/>
    </row>
    <row r="17" spans="1:8" ht="24.75" customHeight="1" x14ac:dyDescent="0.3">
      <c r="A17" s="10"/>
      <c r="B17" s="491" t="s">
        <v>445</v>
      </c>
      <c r="C17" s="492"/>
      <c r="D17" s="492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87" t="s">
        <v>548</v>
      </c>
      <c r="D18" s="487"/>
      <c r="E18" s="26"/>
      <c r="F18" s="9"/>
      <c r="G18" s="467"/>
      <c r="H18" s="467"/>
    </row>
    <row r="19" spans="1:8" ht="28.5" customHeight="1" x14ac:dyDescent="0.3">
      <c r="A19" s="10"/>
      <c r="B19" s="6"/>
      <c r="C19" s="476"/>
      <c r="D19" s="476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87">
        <v>300002873</v>
      </c>
      <c r="D20" s="487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76" t="s">
        <v>549</v>
      </c>
      <c r="D21" s="476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76" t="s">
        <v>550</v>
      </c>
      <c r="D22" s="476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C34" activePane="bottomRight" state="frozen"/>
      <selection activeCell="J10" sqref="J10"/>
      <selection pane="topRight" activeCell="J10" sqref="J10"/>
      <selection pane="bottomLeft" activeCell="J10" sqref="J10"/>
      <selection pane="bottomRight" activeCell="B21" sqref="B21"/>
    </sheetView>
  </sheetViews>
  <sheetFormatPr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34" t="s">
        <v>450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s="53" customFormat="1" ht="34.5" customHeight="1" x14ac:dyDescent="0.15">
      <c r="A2" s="523" t="s">
        <v>141</v>
      </c>
      <c r="B2" s="533" t="s">
        <v>142</v>
      </c>
      <c r="C2" s="533"/>
      <c r="D2" s="533" t="s">
        <v>143</v>
      </c>
      <c r="E2" s="533"/>
      <c r="F2" s="533" t="s">
        <v>503</v>
      </c>
      <c r="G2" s="533"/>
      <c r="H2" s="533" t="s">
        <v>145</v>
      </c>
      <c r="I2" s="533"/>
      <c r="J2" s="533" t="s">
        <v>146</v>
      </c>
      <c r="K2" s="533"/>
      <c r="L2" s="533" t="s">
        <v>147</v>
      </c>
      <c r="M2" s="533"/>
      <c r="N2" s="533" t="s">
        <v>148</v>
      </c>
      <c r="O2" s="533"/>
      <c r="P2" s="523" t="s">
        <v>41</v>
      </c>
      <c r="Q2" s="523"/>
      <c r="R2" s="523" t="s">
        <v>41</v>
      </c>
    </row>
    <row r="3" spans="1:18" s="53" customFormat="1" ht="15" customHeight="1" x14ac:dyDescent="0.15">
      <c r="A3" s="523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23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>
        <v>1</v>
      </c>
      <c r="L8" s="314"/>
      <c r="M8" s="358"/>
      <c r="N8" s="314"/>
      <c r="O8" s="358"/>
      <c r="P8" s="225">
        <f t="shared" si="0"/>
        <v>0</v>
      </c>
      <c r="Q8" s="225">
        <f t="shared" si="0"/>
        <v>1</v>
      </c>
      <c r="R8" s="225">
        <f t="shared" si="1"/>
        <v>1</v>
      </c>
    </row>
    <row r="9" spans="1:18" s="53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>
        <v>1</v>
      </c>
      <c r="C10" s="358">
        <v>5</v>
      </c>
      <c r="D10" s="314"/>
      <c r="E10" s="358"/>
      <c r="F10" s="314">
        <v>3</v>
      </c>
      <c r="G10" s="358">
        <v>2</v>
      </c>
      <c r="H10" s="314"/>
      <c r="I10" s="358"/>
      <c r="J10" s="314"/>
      <c r="K10" s="358"/>
      <c r="L10" s="314">
        <v>1</v>
      </c>
      <c r="M10" s="358"/>
      <c r="N10" s="314"/>
      <c r="O10" s="358"/>
      <c r="P10" s="225">
        <f t="shared" si="0"/>
        <v>5</v>
      </c>
      <c r="Q10" s="225">
        <f t="shared" si="0"/>
        <v>7</v>
      </c>
      <c r="R10" s="225">
        <f t="shared" si="1"/>
        <v>12</v>
      </c>
    </row>
    <row r="11" spans="1:1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>
        <v>1</v>
      </c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2</v>
      </c>
      <c r="R11" s="225">
        <f t="shared" si="1"/>
        <v>2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1</v>
      </c>
      <c r="R12" s="225">
        <f t="shared" si="1"/>
        <v>1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/>
      <c r="P19" s="225">
        <f t="shared" si="0"/>
        <v>1</v>
      </c>
      <c r="Q19" s="225">
        <f t="shared" si="0"/>
        <v>0</v>
      </c>
      <c r="R19" s="225">
        <f t="shared" si="1"/>
        <v>1</v>
      </c>
    </row>
    <row r="20" spans="1:18" s="53" customFormat="1" ht="24.95" customHeight="1" x14ac:dyDescent="0.15">
      <c r="A20" s="374" t="s">
        <v>56</v>
      </c>
      <c r="B20" s="314">
        <v>1</v>
      </c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>
        <v>3</v>
      </c>
      <c r="O20" s="358">
        <v>6</v>
      </c>
      <c r="P20" s="225">
        <f t="shared" si="0"/>
        <v>4</v>
      </c>
      <c r="Q20" s="225">
        <f t="shared" si="0"/>
        <v>6</v>
      </c>
      <c r="R20" s="225">
        <f t="shared" si="1"/>
        <v>10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2</v>
      </c>
      <c r="C48" s="282">
        <f t="shared" ref="C48:O48" si="2">SUM(C4:C47)</f>
        <v>5</v>
      </c>
      <c r="D48" s="226">
        <f t="shared" si="2"/>
        <v>0</v>
      </c>
      <c r="E48" s="226">
        <f t="shared" si="2"/>
        <v>0</v>
      </c>
      <c r="F48" s="226">
        <f t="shared" si="2"/>
        <v>3</v>
      </c>
      <c r="G48" s="226">
        <f t="shared" si="2"/>
        <v>4</v>
      </c>
      <c r="H48" s="226">
        <f t="shared" si="2"/>
        <v>0</v>
      </c>
      <c r="I48" s="226">
        <f t="shared" si="2"/>
        <v>1</v>
      </c>
      <c r="J48" s="226">
        <f t="shared" si="2"/>
        <v>0</v>
      </c>
      <c r="K48" s="226">
        <f t="shared" si="2"/>
        <v>1</v>
      </c>
      <c r="L48" s="226">
        <f t="shared" si="2"/>
        <v>1</v>
      </c>
      <c r="M48" s="226">
        <f t="shared" si="2"/>
        <v>0</v>
      </c>
      <c r="N48" s="226">
        <f t="shared" si="2"/>
        <v>4</v>
      </c>
      <c r="O48" s="226">
        <f t="shared" si="2"/>
        <v>6</v>
      </c>
      <c r="P48" s="226">
        <f>SUM(P4:P47)</f>
        <v>10</v>
      </c>
      <c r="Q48" s="226">
        <f>SUM(Q4:Q47)</f>
        <v>17</v>
      </c>
      <c r="R48" s="226">
        <f>P48+Q48</f>
        <v>27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T18" sqref="T18"/>
    </sheetView>
  </sheetViews>
  <sheetFormatPr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36" t="s">
        <v>153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</row>
    <row r="2" spans="1:26" s="94" customFormat="1" ht="39.950000000000003" customHeight="1" x14ac:dyDescent="0.15">
      <c r="A2" s="518" t="s">
        <v>154</v>
      </c>
      <c r="B2" s="518" t="s">
        <v>155</v>
      </c>
      <c r="C2" s="518"/>
      <c r="D2" s="518" t="s">
        <v>156</v>
      </c>
      <c r="E2" s="518"/>
      <c r="F2" s="518" t="s">
        <v>157</v>
      </c>
      <c r="G2" s="518"/>
      <c r="H2" s="518" t="s">
        <v>158</v>
      </c>
      <c r="I2" s="518"/>
      <c r="J2" s="518" t="s">
        <v>159</v>
      </c>
      <c r="K2" s="518"/>
      <c r="L2" s="518" t="s">
        <v>160</v>
      </c>
      <c r="M2" s="518"/>
      <c r="N2" s="518" t="s">
        <v>161</v>
      </c>
      <c r="O2" s="518"/>
      <c r="P2" s="518" t="s">
        <v>504</v>
      </c>
      <c r="Q2" s="518"/>
      <c r="R2" s="518" t="s">
        <v>415</v>
      </c>
      <c r="S2" s="518"/>
      <c r="T2" s="518" t="s">
        <v>416</v>
      </c>
      <c r="U2" s="518"/>
      <c r="V2" s="518" t="s">
        <v>162</v>
      </c>
      <c r="W2" s="518"/>
      <c r="X2" s="518" t="s">
        <v>41</v>
      </c>
      <c r="Y2" s="518"/>
      <c r="Z2" s="518" t="s">
        <v>77</v>
      </c>
    </row>
    <row r="3" spans="1:26" s="94" customFormat="1" ht="15" customHeight="1" x14ac:dyDescent="0.15">
      <c r="A3" s="518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18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423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424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 x14ac:dyDescent="0.15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515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19" t="s">
        <v>437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Q31" activePane="bottomRight" state="frozen"/>
      <selection activeCell="J10" sqref="J10"/>
      <selection pane="topRight" activeCell="J10" sqref="J10"/>
      <selection pane="bottomLeft" activeCell="J10" sqref="J10"/>
      <selection pane="bottomRight" activeCell="B11" sqref="B11"/>
    </sheetView>
  </sheetViews>
  <sheetFormatPr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36" t="s">
        <v>163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</row>
    <row r="2" spans="1:32" s="105" customFormat="1" ht="39.950000000000003" customHeight="1" x14ac:dyDescent="0.15">
      <c r="A2" s="523" t="s">
        <v>154</v>
      </c>
      <c r="B2" s="523" t="s">
        <v>155</v>
      </c>
      <c r="C2" s="523"/>
      <c r="D2" s="523" t="s">
        <v>164</v>
      </c>
      <c r="E2" s="523"/>
      <c r="F2" s="523" t="s">
        <v>165</v>
      </c>
      <c r="G2" s="523"/>
      <c r="H2" s="523" t="s">
        <v>166</v>
      </c>
      <c r="I2" s="523"/>
      <c r="J2" s="523" t="s">
        <v>158</v>
      </c>
      <c r="K2" s="523"/>
      <c r="L2" s="523" t="s">
        <v>167</v>
      </c>
      <c r="M2" s="523"/>
      <c r="N2" s="523" t="s">
        <v>168</v>
      </c>
      <c r="O2" s="523"/>
      <c r="P2" s="523" t="s">
        <v>169</v>
      </c>
      <c r="Q2" s="523"/>
      <c r="R2" s="523" t="s">
        <v>170</v>
      </c>
      <c r="S2" s="523"/>
      <c r="T2" s="523" t="s">
        <v>171</v>
      </c>
      <c r="U2" s="523"/>
      <c r="V2" s="523" t="s">
        <v>172</v>
      </c>
      <c r="W2" s="523"/>
      <c r="X2" s="523" t="s">
        <v>504</v>
      </c>
      <c r="Y2" s="523"/>
      <c r="Z2" s="523" t="s">
        <v>415</v>
      </c>
      <c r="AA2" s="523"/>
      <c r="AB2" s="523" t="s">
        <v>173</v>
      </c>
      <c r="AC2" s="523"/>
      <c r="AD2" s="523" t="s">
        <v>41</v>
      </c>
      <c r="AE2" s="523"/>
      <c r="AF2" s="523" t="s">
        <v>77</v>
      </c>
    </row>
    <row r="3" spans="1:32" s="105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23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/>
      <c r="E10" s="358">
        <v>1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1</v>
      </c>
      <c r="R10" s="314"/>
      <c r="S10" s="358"/>
      <c r="T10" s="314"/>
      <c r="U10" s="358"/>
      <c r="V10" s="314"/>
      <c r="W10" s="358"/>
      <c r="X10" s="314"/>
      <c r="Y10" s="358">
        <v>1</v>
      </c>
      <c r="Z10" s="314"/>
      <c r="AA10" s="358"/>
      <c r="AB10" s="314"/>
      <c r="AC10" s="358"/>
      <c r="AD10" s="225">
        <f t="shared" si="0"/>
        <v>0</v>
      </c>
      <c r="AE10" s="225">
        <f t="shared" si="0"/>
        <v>3</v>
      </c>
      <c r="AF10" s="225">
        <f t="shared" si="1"/>
        <v>3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>
        <v>1</v>
      </c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>
        <v>1</v>
      </c>
      <c r="AD11" s="225">
        <f t="shared" si="0"/>
        <v>1</v>
      </c>
      <c r="AE11" s="225">
        <f t="shared" si="0"/>
        <v>3</v>
      </c>
      <c r="AF11" s="225">
        <f t="shared" si="1"/>
        <v>4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>
        <v>2</v>
      </c>
      <c r="E20" s="358">
        <v>4</v>
      </c>
      <c r="F20" s="314"/>
      <c r="G20" s="358">
        <v>2</v>
      </c>
      <c r="H20" s="314"/>
      <c r="I20" s="358"/>
      <c r="J20" s="314"/>
      <c r="K20" s="358"/>
      <c r="L20" s="314"/>
      <c r="M20" s="358"/>
      <c r="N20" s="314"/>
      <c r="O20" s="358"/>
      <c r="P20" s="314">
        <v>1</v>
      </c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3</v>
      </c>
      <c r="AE20" s="225">
        <f t="shared" si="0"/>
        <v>6</v>
      </c>
      <c r="AF20" s="225">
        <f t="shared" si="1"/>
        <v>9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2</v>
      </c>
      <c r="E48" s="226">
        <f t="shared" si="2"/>
        <v>5</v>
      </c>
      <c r="F48" s="226">
        <f t="shared" si="2"/>
        <v>1</v>
      </c>
      <c r="G48" s="226">
        <f t="shared" si="2"/>
        <v>3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2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2</v>
      </c>
      <c r="Z48" s="226">
        <f t="shared" si="2"/>
        <v>0</v>
      </c>
      <c r="AA48" s="226">
        <f t="shared" si="2"/>
        <v>0</v>
      </c>
      <c r="AB48" s="226">
        <f t="shared" si="2"/>
        <v>0</v>
      </c>
      <c r="AC48" s="226">
        <f t="shared" si="2"/>
        <v>1</v>
      </c>
      <c r="AD48" s="226">
        <f>SUM(AD4:AD47)</f>
        <v>5</v>
      </c>
      <c r="AE48" s="226">
        <f>SUM(AE4:AE47)</f>
        <v>12</v>
      </c>
      <c r="AF48" s="226">
        <f>AD48+AE48</f>
        <v>17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19" t="s">
        <v>437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4" sqref="B4"/>
    </sheetView>
  </sheetViews>
  <sheetFormatPr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37" t="s">
        <v>14</v>
      </c>
      <c r="B1" s="538"/>
      <c r="C1" s="538"/>
      <c r="D1" s="538"/>
      <c r="E1" s="538"/>
      <c r="F1" s="538"/>
      <c r="G1" s="538"/>
    </row>
    <row r="2" spans="1:7" s="112" customFormat="1" ht="24" customHeight="1" x14ac:dyDescent="0.15">
      <c r="A2" s="540" t="s">
        <v>175</v>
      </c>
      <c r="B2" s="540" t="s">
        <v>176</v>
      </c>
      <c r="C2" s="540" t="s">
        <v>177</v>
      </c>
      <c r="D2" s="540" t="s">
        <v>178</v>
      </c>
      <c r="E2" s="540" t="s">
        <v>179</v>
      </c>
      <c r="F2" s="540" t="s">
        <v>180</v>
      </c>
      <c r="G2" s="540" t="s">
        <v>77</v>
      </c>
    </row>
    <row r="3" spans="1:7" s="112" customFormat="1" ht="24" customHeight="1" x14ac:dyDescent="0.15">
      <c r="A3" s="541"/>
      <c r="B3" s="542"/>
      <c r="C3" s="542"/>
      <c r="D3" s="542"/>
      <c r="E3" s="542"/>
      <c r="F3" s="542"/>
      <c r="G3" s="542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423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424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425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426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427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525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428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429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430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431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432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433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434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0</v>
      </c>
    </row>
    <row r="49" spans="1:13" s="112" customFormat="1" ht="9.9499999999999993" customHeight="1" x14ac:dyDescent="0.15">
      <c r="A49" s="539"/>
      <c r="B49" s="539"/>
      <c r="C49" s="539"/>
      <c r="D49" s="539"/>
      <c r="E49" s="539"/>
      <c r="F49" s="539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19" t="s">
        <v>437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H19" sqref="H19"/>
    </sheetView>
  </sheetViews>
  <sheetFormatPr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43" t="s">
        <v>15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</row>
    <row r="2" spans="1:14" ht="39.950000000000003" customHeight="1" x14ac:dyDescent="0.2">
      <c r="A2" s="531" t="s">
        <v>187</v>
      </c>
      <c r="B2" s="531" t="s">
        <v>188</v>
      </c>
      <c r="C2" s="531"/>
      <c r="D2" s="531" t="s">
        <v>189</v>
      </c>
      <c r="E2" s="531"/>
      <c r="F2" s="531" t="s">
        <v>190</v>
      </c>
      <c r="G2" s="531"/>
      <c r="H2" s="531" t="s">
        <v>191</v>
      </c>
      <c r="I2" s="544"/>
      <c r="J2" s="531" t="s">
        <v>192</v>
      </c>
      <c r="K2" s="544"/>
      <c r="L2" s="531" t="s">
        <v>41</v>
      </c>
      <c r="M2" s="531"/>
      <c r="N2" s="531" t="s">
        <v>77</v>
      </c>
    </row>
    <row r="3" spans="1:14" ht="15" customHeight="1" x14ac:dyDescent="0.2">
      <c r="A3" s="544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44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 x14ac:dyDescent="0.2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 x14ac:dyDescent="0.2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>
        <v>2</v>
      </c>
      <c r="I10" s="358">
        <v>7</v>
      </c>
      <c r="J10" s="314"/>
      <c r="K10" s="358"/>
      <c r="L10" s="279">
        <f t="shared" si="0"/>
        <v>2</v>
      </c>
      <c r="M10" s="279">
        <f t="shared" si="0"/>
        <v>7</v>
      </c>
      <c r="N10" s="279">
        <f t="shared" si="1"/>
        <v>9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>
        <v>2</v>
      </c>
      <c r="I19" s="358"/>
      <c r="J19" s="314"/>
      <c r="K19" s="358"/>
      <c r="L19" s="279">
        <f t="shared" si="0"/>
        <v>2</v>
      </c>
      <c r="M19" s="279">
        <f t="shared" si="0"/>
        <v>0</v>
      </c>
      <c r="N19" s="279">
        <f t="shared" si="1"/>
        <v>2</v>
      </c>
    </row>
    <row r="20" spans="1:14" ht="24.95" customHeight="1" x14ac:dyDescent="0.2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4</v>
      </c>
      <c r="I48" s="281">
        <f t="shared" si="2"/>
        <v>7</v>
      </c>
      <c r="J48" s="281">
        <f t="shared" si="2"/>
        <v>0</v>
      </c>
      <c r="K48" s="281">
        <f t="shared" si="2"/>
        <v>0</v>
      </c>
      <c r="L48" s="280">
        <f t="shared" si="2"/>
        <v>4</v>
      </c>
      <c r="M48" s="280">
        <f>SUM(M4:M47)</f>
        <v>7</v>
      </c>
      <c r="N48" s="280">
        <f>L48+M48</f>
        <v>11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524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522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19" t="s">
        <v>437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G31" activePane="bottomRight" state="frozen"/>
      <selection activeCell="J10" sqref="J10"/>
      <selection pane="topRight" activeCell="J10" sqref="J10"/>
      <selection pane="bottomLeft" activeCell="J10" sqref="J10"/>
      <selection pane="bottomRight" activeCell="O6" sqref="O6"/>
    </sheetView>
  </sheetViews>
  <sheetFormatPr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46" t="s">
        <v>457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7"/>
      <c r="P1" s="527" t="s">
        <v>83</v>
      </c>
      <c r="Q1" s="528"/>
      <c r="R1" s="529"/>
    </row>
    <row r="2" spans="1:21" ht="15" customHeight="1" x14ac:dyDescent="0.2">
      <c r="A2" s="548" t="s">
        <v>125</v>
      </c>
      <c r="B2" s="548" t="s">
        <v>193</v>
      </c>
      <c r="C2" s="548"/>
      <c r="D2" s="548" t="s">
        <v>194</v>
      </c>
      <c r="E2" s="548"/>
      <c r="F2" s="548" t="s">
        <v>195</v>
      </c>
      <c r="G2" s="548"/>
      <c r="H2" s="548" t="s">
        <v>196</v>
      </c>
      <c r="I2" s="548"/>
      <c r="J2" s="548" t="s">
        <v>197</v>
      </c>
      <c r="K2" s="548"/>
      <c r="L2" s="548" t="s">
        <v>516</v>
      </c>
      <c r="M2" s="548"/>
      <c r="N2" s="548" t="s">
        <v>198</v>
      </c>
      <c r="O2" s="548"/>
      <c r="P2" s="531" t="s">
        <v>41</v>
      </c>
      <c r="Q2" s="531"/>
      <c r="R2" s="531" t="s">
        <v>77</v>
      </c>
    </row>
    <row r="3" spans="1:21" ht="15" customHeight="1" x14ac:dyDescent="0.2">
      <c r="A3" s="54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45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279">
        <f t="shared" ref="P5:Q47" si="0">B5+D5+F5+H5+J5+L5+N5</f>
        <v>1</v>
      </c>
      <c r="Q5" s="279">
        <f t="shared" si="0"/>
        <v>0</v>
      </c>
      <c r="R5" s="279">
        <f t="shared" ref="R5:R47" si="1">P5+Q5</f>
        <v>1</v>
      </c>
      <c r="S5" s="119">
        <f>'Quadro 1'!X5</f>
        <v>1</v>
      </c>
      <c r="T5" s="119">
        <f>'Quadro 1'!Y5</f>
        <v>0</v>
      </c>
      <c r="U5" s="119">
        <f>'Quadro 1'!Z5</f>
        <v>1</v>
      </c>
    </row>
    <row r="6" spans="1:2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>
        <v>1</v>
      </c>
      <c r="O6" s="358">
        <v>2</v>
      </c>
      <c r="P6" s="279">
        <f t="shared" si="0"/>
        <v>1</v>
      </c>
      <c r="Q6" s="279">
        <f t="shared" si="0"/>
        <v>2</v>
      </c>
      <c r="R6" s="279">
        <f t="shared" si="1"/>
        <v>3</v>
      </c>
      <c r="S6" s="119">
        <f>'Quadro 1'!X6</f>
        <v>1</v>
      </c>
      <c r="T6" s="119">
        <f>'Quadro 1'!Y6</f>
        <v>2</v>
      </c>
      <c r="U6" s="119">
        <f>'Quadro 1'!Z6</f>
        <v>3</v>
      </c>
    </row>
    <row r="7" spans="1:2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2</v>
      </c>
      <c r="P7" s="279">
        <f t="shared" si="0"/>
        <v>0</v>
      </c>
      <c r="Q7" s="279">
        <f t="shared" si="0"/>
        <v>2</v>
      </c>
      <c r="R7" s="279">
        <f t="shared" si="1"/>
        <v>2</v>
      </c>
      <c r="S7" s="119">
        <f>'Quadro 1'!X7</f>
        <v>0</v>
      </c>
      <c r="T7" s="119">
        <f>'Quadro 1'!Y7</f>
        <v>2</v>
      </c>
      <c r="U7" s="119">
        <f>'Quadro 1'!Z7</f>
        <v>2</v>
      </c>
    </row>
    <row r="8" spans="1:21" ht="24.95" customHeight="1" x14ac:dyDescent="0.2">
      <c r="A8" s="374" t="s">
        <v>426</v>
      </c>
      <c r="B8" s="366"/>
      <c r="C8" s="367"/>
      <c r="D8" s="314">
        <v>1</v>
      </c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7</v>
      </c>
      <c r="P8" s="279">
        <f t="shared" si="0"/>
        <v>3</v>
      </c>
      <c r="Q8" s="279">
        <f t="shared" si="0"/>
        <v>8</v>
      </c>
      <c r="R8" s="279">
        <f t="shared" si="1"/>
        <v>11</v>
      </c>
      <c r="S8" s="119">
        <f>'Quadro 1'!X8</f>
        <v>3</v>
      </c>
      <c r="T8" s="119">
        <f>'Quadro 1'!Y8</f>
        <v>8</v>
      </c>
      <c r="U8" s="119">
        <f>'Quadro 1'!Z8</f>
        <v>11</v>
      </c>
    </row>
    <row r="9" spans="1:2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>
        <v>8</v>
      </c>
      <c r="E10" s="358">
        <v>26</v>
      </c>
      <c r="F10" s="314"/>
      <c r="G10" s="358">
        <v>2</v>
      </c>
      <c r="H10" s="314">
        <v>4</v>
      </c>
      <c r="I10" s="358">
        <v>16</v>
      </c>
      <c r="J10" s="314"/>
      <c r="K10" s="358"/>
      <c r="L10" s="314"/>
      <c r="M10" s="358"/>
      <c r="N10" s="314">
        <v>4</v>
      </c>
      <c r="O10" s="358">
        <v>19</v>
      </c>
      <c r="P10" s="279">
        <f t="shared" si="0"/>
        <v>16</v>
      </c>
      <c r="Q10" s="279">
        <f t="shared" si="0"/>
        <v>63</v>
      </c>
      <c r="R10" s="279">
        <f t="shared" si="1"/>
        <v>79</v>
      </c>
      <c r="S10" s="119">
        <f>'Quadro 1'!X10</f>
        <v>16</v>
      </c>
      <c r="T10" s="119">
        <f>'Quadro 1'!Y10</f>
        <v>63</v>
      </c>
      <c r="U10" s="119">
        <f>'Quadro 1'!Z10</f>
        <v>79</v>
      </c>
    </row>
    <row r="11" spans="1:21" ht="24.95" customHeight="1" x14ac:dyDescent="0.2">
      <c r="A11" s="374" t="s">
        <v>46</v>
      </c>
      <c r="B11" s="366"/>
      <c r="C11" s="367"/>
      <c r="D11" s="314">
        <v>20</v>
      </c>
      <c r="E11" s="358">
        <v>30</v>
      </c>
      <c r="F11" s="314"/>
      <c r="G11" s="358">
        <v>2</v>
      </c>
      <c r="H11" s="314">
        <v>2</v>
      </c>
      <c r="I11" s="358">
        <v>14</v>
      </c>
      <c r="J11" s="314"/>
      <c r="K11" s="358"/>
      <c r="L11" s="314"/>
      <c r="M11" s="358"/>
      <c r="N11" s="314"/>
      <c r="O11" s="358"/>
      <c r="P11" s="279">
        <f t="shared" si="0"/>
        <v>22</v>
      </c>
      <c r="Q11" s="279">
        <f t="shared" si="0"/>
        <v>46</v>
      </c>
      <c r="R11" s="279">
        <f t="shared" si="1"/>
        <v>68</v>
      </c>
      <c r="S11" s="119">
        <f>'Quadro 1'!X11</f>
        <v>22</v>
      </c>
      <c r="T11" s="119">
        <f>'Quadro 1'!Y11</f>
        <v>46</v>
      </c>
      <c r="U11" s="119">
        <f>'Quadro 1'!Z11</f>
        <v>68</v>
      </c>
    </row>
    <row r="12" spans="1:21" ht="24.95" customHeight="1" x14ac:dyDescent="0.2">
      <c r="A12" s="374" t="s">
        <v>47</v>
      </c>
      <c r="B12" s="366"/>
      <c r="C12" s="367"/>
      <c r="D12" s="314">
        <v>7</v>
      </c>
      <c r="E12" s="358">
        <v>3</v>
      </c>
      <c r="F12" s="314">
        <v>1</v>
      </c>
      <c r="G12" s="358"/>
      <c r="H12" s="314">
        <v>1</v>
      </c>
      <c r="I12" s="358">
        <v>7</v>
      </c>
      <c r="J12" s="314"/>
      <c r="K12" s="358"/>
      <c r="L12" s="314"/>
      <c r="M12" s="358"/>
      <c r="N12" s="314">
        <v>1</v>
      </c>
      <c r="O12" s="358"/>
      <c r="P12" s="279">
        <f t="shared" si="0"/>
        <v>10</v>
      </c>
      <c r="Q12" s="279">
        <f t="shared" si="0"/>
        <v>10</v>
      </c>
      <c r="R12" s="279">
        <f t="shared" si="1"/>
        <v>20</v>
      </c>
      <c r="S12" s="119">
        <f>'Quadro 1'!X12</f>
        <v>10</v>
      </c>
      <c r="T12" s="119">
        <f>'Quadro 1'!Y12</f>
        <v>10</v>
      </c>
      <c r="U12" s="119">
        <f>'Quadro 1'!Z12</f>
        <v>20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>
        <v>5</v>
      </c>
      <c r="E14" s="358">
        <v>3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5</v>
      </c>
      <c r="Q14" s="279">
        <f t="shared" si="0"/>
        <v>3</v>
      </c>
      <c r="R14" s="279">
        <f t="shared" si="1"/>
        <v>8</v>
      </c>
      <c r="S14" s="119">
        <f>'Quadro 1'!X14</f>
        <v>5</v>
      </c>
      <c r="T14" s="119">
        <f>'Quadro 1'!Y14</f>
        <v>3</v>
      </c>
      <c r="U14" s="119">
        <f>'Quadro 1'!Z14</f>
        <v>8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/>
      <c r="P19" s="279">
        <f t="shared" si="0"/>
        <v>1</v>
      </c>
      <c r="Q19" s="279">
        <f t="shared" si="0"/>
        <v>0</v>
      </c>
      <c r="R19" s="279">
        <f t="shared" si="1"/>
        <v>1</v>
      </c>
      <c r="S19" s="119">
        <f>'Quadro 1'!X19</f>
        <v>1</v>
      </c>
      <c r="T19" s="119">
        <f>'Quadro 1'!Y19</f>
        <v>0</v>
      </c>
      <c r="U19" s="119">
        <f>'Quadro 1'!Z19</f>
        <v>1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>
        <v>1</v>
      </c>
      <c r="N20" s="314">
        <v>63</v>
      </c>
      <c r="O20" s="358">
        <v>77</v>
      </c>
      <c r="P20" s="279">
        <f t="shared" si="0"/>
        <v>63</v>
      </c>
      <c r="Q20" s="279">
        <f t="shared" si="0"/>
        <v>78</v>
      </c>
      <c r="R20" s="279">
        <f t="shared" si="1"/>
        <v>141</v>
      </c>
      <c r="S20" s="119">
        <f>'Quadro 1'!X20</f>
        <v>63</v>
      </c>
      <c r="T20" s="119">
        <f>'Quadro 1'!Y20</f>
        <v>78</v>
      </c>
      <c r="U20" s="119">
        <f>'Quadro 1'!Z20</f>
        <v>141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41</v>
      </c>
      <c r="E48" s="281">
        <f t="shared" si="2"/>
        <v>63</v>
      </c>
      <c r="F48" s="281">
        <f t="shared" si="2"/>
        <v>1</v>
      </c>
      <c r="G48" s="281">
        <f t="shared" si="2"/>
        <v>4</v>
      </c>
      <c r="H48" s="281">
        <f t="shared" si="2"/>
        <v>7</v>
      </c>
      <c r="I48" s="281">
        <f t="shared" si="2"/>
        <v>37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1</v>
      </c>
      <c r="N48" s="281">
        <f t="shared" si="2"/>
        <v>73</v>
      </c>
      <c r="O48" s="281">
        <f t="shared" si="2"/>
        <v>107</v>
      </c>
      <c r="P48" s="281">
        <f>SUM(P4:P47)</f>
        <v>122</v>
      </c>
      <c r="Q48" s="281">
        <f>SUM(Q4:Q47)</f>
        <v>212</v>
      </c>
      <c r="R48" s="281">
        <f>P48+Q48</f>
        <v>334</v>
      </c>
    </row>
    <row r="49" spans="1:18" ht="9.9499999999999993" customHeight="1" x14ac:dyDescent="0.2">
      <c r="P49" s="120">
        <f>'Quadro 1'!X48</f>
        <v>122</v>
      </c>
      <c r="Q49" s="120">
        <f>'Quadro 1'!Y48</f>
        <v>212</v>
      </c>
      <c r="R49" s="120">
        <f>'Quadro 1'!Z48</f>
        <v>334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523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19" t="s">
        <v>437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P55" s="121"/>
      <c r="Q55" s="121"/>
      <c r="R55" s="121"/>
    </row>
    <row r="56" spans="1:18" s="117" customFormat="1" ht="12" customHeight="1" x14ac:dyDescent="0.3">
      <c r="A56" s="474" t="s">
        <v>537</v>
      </c>
      <c r="P56" s="121"/>
      <c r="Q56" s="121"/>
      <c r="R56" s="121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3"/>
  <sheetViews>
    <sheetView showGridLines="0" workbookViewId="0">
      <pane xSplit="1" ySplit="6" topLeftCell="K43" activePane="bottomRight" state="frozen"/>
      <selection activeCell="J10" sqref="J10"/>
      <selection pane="topRight" activeCell="J10" sqref="J10"/>
      <selection pane="bottomLeft" activeCell="J10" sqref="J10"/>
      <selection pane="bottomRight" activeCell="P32" sqref="P32"/>
    </sheetView>
  </sheetViews>
  <sheetFormatPr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7"/>
      <c r="T1" s="527" t="s">
        <v>83</v>
      </c>
      <c r="U1" s="528"/>
      <c r="V1" s="529"/>
    </row>
    <row r="2" spans="1:25" ht="19.5" customHeight="1" x14ac:dyDescent="0.2">
      <c r="A2" s="553" t="s">
        <v>125</v>
      </c>
      <c r="B2" s="555" t="s">
        <v>199</v>
      </c>
      <c r="C2" s="555"/>
      <c r="D2" s="555"/>
      <c r="E2" s="555"/>
      <c r="F2" s="555"/>
      <c r="G2" s="555"/>
      <c r="H2" s="555"/>
      <c r="I2" s="555"/>
      <c r="J2" s="557" t="s">
        <v>200</v>
      </c>
      <c r="K2" s="557"/>
      <c r="L2" s="557"/>
      <c r="M2" s="557"/>
      <c r="N2" s="557"/>
      <c r="O2" s="557"/>
      <c r="P2" s="557"/>
      <c r="Q2" s="557"/>
      <c r="R2" s="557"/>
      <c r="S2" s="557"/>
      <c r="T2" s="531" t="s">
        <v>41</v>
      </c>
      <c r="U2" s="531"/>
      <c r="V2" s="531" t="s">
        <v>77</v>
      </c>
    </row>
    <row r="3" spans="1:25" ht="46.5" customHeight="1" x14ac:dyDescent="0.2">
      <c r="A3" s="554"/>
      <c r="B3" s="556"/>
      <c r="C3" s="556"/>
      <c r="D3" s="556"/>
      <c r="E3" s="556"/>
      <c r="F3" s="556"/>
      <c r="G3" s="556"/>
      <c r="H3" s="555"/>
      <c r="I3" s="555"/>
      <c r="J3" s="558" t="s">
        <v>201</v>
      </c>
      <c r="K3" s="559"/>
      <c r="L3" s="558" t="s">
        <v>201</v>
      </c>
      <c r="M3" s="559"/>
      <c r="N3" s="558" t="s">
        <v>201</v>
      </c>
      <c r="O3" s="559"/>
      <c r="P3" s="558" t="s">
        <v>201</v>
      </c>
      <c r="Q3" s="559"/>
      <c r="R3" s="558" t="s">
        <v>201</v>
      </c>
      <c r="S3" s="559"/>
      <c r="T3" s="531" t="s">
        <v>42</v>
      </c>
      <c r="U3" s="531" t="s">
        <v>43</v>
      </c>
      <c r="V3" s="531"/>
    </row>
    <row r="4" spans="1:25" ht="29.25" customHeight="1" x14ac:dyDescent="0.2">
      <c r="A4" s="554"/>
      <c r="B4" s="227"/>
      <c r="C4" s="228"/>
      <c r="D4" s="228"/>
      <c r="E4" s="228"/>
      <c r="F4" s="228"/>
      <c r="G4" s="229"/>
      <c r="H4" s="563" t="s">
        <v>202</v>
      </c>
      <c r="I4" s="563"/>
      <c r="J4" s="560" t="s">
        <v>202</v>
      </c>
      <c r="K4" s="561"/>
      <c r="L4" s="561"/>
      <c r="M4" s="561"/>
      <c r="N4" s="561"/>
      <c r="O4" s="561"/>
      <c r="P4" s="561"/>
      <c r="Q4" s="561"/>
      <c r="R4" s="561"/>
      <c r="S4" s="562"/>
      <c r="T4" s="531"/>
      <c r="U4" s="531"/>
      <c r="V4" s="531"/>
    </row>
    <row r="5" spans="1:25" ht="15" customHeight="1" x14ac:dyDescent="0.2">
      <c r="A5" s="554"/>
      <c r="B5" s="548" t="s">
        <v>203</v>
      </c>
      <c r="C5" s="548"/>
      <c r="D5" s="548" t="s">
        <v>449</v>
      </c>
      <c r="E5" s="548"/>
      <c r="F5" s="548" t="s">
        <v>204</v>
      </c>
      <c r="G5" s="548"/>
      <c r="H5" s="549"/>
      <c r="I5" s="550"/>
      <c r="J5" s="549"/>
      <c r="K5" s="550"/>
      <c r="L5" s="549"/>
      <c r="M5" s="550"/>
      <c r="N5" s="549"/>
      <c r="O5" s="550"/>
      <c r="P5" s="549"/>
      <c r="Q5" s="550"/>
      <c r="R5" s="549"/>
      <c r="S5" s="550"/>
      <c r="T5" s="531"/>
      <c r="U5" s="531"/>
      <c r="V5" s="531"/>
    </row>
    <row r="6" spans="1:25" ht="15" customHeight="1" x14ac:dyDescent="0.2">
      <c r="A6" s="554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1"/>
      <c r="U6" s="531"/>
      <c r="V6" s="531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423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>
        <v>1</v>
      </c>
      <c r="S8" s="354"/>
      <c r="T8" s="279">
        <f t="shared" ref="T8:T50" si="0">B8+D8+F8+H8+J8+L8+N8+P8+R8</f>
        <v>1</v>
      </c>
      <c r="U8" s="279">
        <f t="shared" ref="U8:U50" si="1">C8+E8+G8+I8+K8+M8+O8+Q8+S8</f>
        <v>0</v>
      </c>
      <c r="V8" s="279">
        <f t="shared" ref="V8:V50" si="2">T8+U8</f>
        <v>1</v>
      </c>
      <c r="W8" s="119">
        <f>'Quadro 1'!X5</f>
        <v>1</v>
      </c>
      <c r="X8" s="119">
        <f>'Quadro 1'!Y5</f>
        <v>0</v>
      </c>
      <c r="Y8" s="119">
        <f>'Quadro 1'!Z5</f>
        <v>1</v>
      </c>
    </row>
    <row r="9" spans="1:25" ht="24.95" customHeight="1" x14ac:dyDescent="0.2">
      <c r="A9" s="374" t="s">
        <v>424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>
        <v>1</v>
      </c>
      <c r="S9" s="354">
        <v>2</v>
      </c>
      <c r="T9" s="279">
        <f t="shared" si="0"/>
        <v>1</v>
      </c>
      <c r="U9" s="279">
        <f t="shared" si="1"/>
        <v>2</v>
      </c>
      <c r="V9" s="279">
        <f t="shared" si="2"/>
        <v>3</v>
      </c>
      <c r="W9" s="119">
        <f>'Quadro 1'!X6</f>
        <v>1</v>
      </c>
      <c r="X9" s="119">
        <f>'Quadro 1'!Y6</f>
        <v>2</v>
      </c>
      <c r="Y9" s="119">
        <f>'Quadro 1'!Z6</f>
        <v>3</v>
      </c>
    </row>
    <row r="10" spans="1:25" ht="24.95" customHeight="1" x14ac:dyDescent="0.2">
      <c r="A10" s="374" t="s">
        <v>425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>
        <v>2</v>
      </c>
      <c r="T10" s="279">
        <f t="shared" si="0"/>
        <v>0</v>
      </c>
      <c r="U10" s="279">
        <f t="shared" si="1"/>
        <v>2</v>
      </c>
      <c r="V10" s="279">
        <f t="shared" si="2"/>
        <v>2</v>
      </c>
      <c r="W10" s="119">
        <f>'Quadro 1'!X7</f>
        <v>0</v>
      </c>
      <c r="X10" s="119">
        <f>'Quadro 1'!Y7</f>
        <v>2</v>
      </c>
      <c r="Y10" s="119">
        <f>'Quadro 1'!Z7</f>
        <v>2</v>
      </c>
    </row>
    <row r="11" spans="1:25" ht="24.95" customHeight="1" x14ac:dyDescent="0.2">
      <c r="A11" s="374" t="s">
        <v>426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>
        <v>3</v>
      </c>
      <c r="S11" s="354">
        <v>8</v>
      </c>
      <c r="T11" s="279">
        <f t="shared" si="0"/>
        <v>3</v>
      </c>
      <c r="U11" s="279">
        <f t="shared" si="1"/>
        <v>8</v>
      </c>
      <c r="V11" s="279">
        <f t="shared" si="2"/>
        <v>11</v>
      </c>
      <c r="W11" s="119">
        <f>'Quadro 1'!X8</f>
        <v>3</v>
      </c>
      <c r="X11" s="119">
        <f>'Quadro 1'!Y8</f>
        <v>8</v>
      </c>
      <c r="Y11" s="119">
        <f>'Quadro 1'!Z8</f>
        <v>11</v>
      </c>
    </row>
    <row r="12" spans="1:25" ht="24.95" customHeight="1" x14ac:dyDescent="0.2">
      <c r="A12" s="374" t="s">
        <v>427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/>
      <c r="C13" s="367"/>
      <c r="D13" s="333">
        <v>14</v>
      </c>
      <c r="E13" s="354">
        <v>50</v>
      </c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>
        <v>2</v>
      </c>
      <c r="S13" s="354">
        <v>13</v>
      </c>
      <c r="T13" s="279">
        <f t="shared" si="0"/>
        <v>16</v>
      </c>
      <c r="U13" s="279">
        <f t="shared" si="1"/>
        <v>63</v>
      </c>
      <c r="V13" s="279">
        <f t="shared" si="2"/>
        <v>79</v>
      </c>
      <c r="W13" s="119">
        <f>'Quadro 1'!X10</f>
        <v>16</v>
      </c>
      <c r="X13" s="119">
        <f>'Quadro 1'!Y10</f>
        <v>63</v>
      </c>
      <c r="Y13" s="119">
        <f>'Quadro 1'!Z10</f>
        <v>79</v>
      </c>
    </row>
    <row r="14" spans="1:25" ht="24.95" customHeight="1" x14ac:dyDescent="0.2">
      <c r="A14" s="374" t="s">
        <v>46</v>
      </c>
      <c r="B14" s="366"/>
      <c r="C14" s="367"/>
      <c r="D14" s="333">
        <v>22</v>
      </c>
      <c r="E14" s="354">
        <v>46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22</v>
      </c>
      <c r="U14" s="279">
        <f t="shared" si="1"/>
        <v>46</v>
      </c>
      <c r="V14" s="279">
        <f t="shared" si="2"/>
        <v>68</v>
      </c>
      <c r="W14" s="119">
        <f>'Quadro 1'!X11</f>
        <v>22</v>
      </c>
      <c r="X14" s="119">
        <f>'Quadro 1'!Y11</f>
        <v>46</v>
      </c>
      <c r="Y14" s="119">
        <f>'Quadro 1'!Z11</f>
        <v>68</v>
      </c>
    </row>
    <row r="15" spans="1:25" ht="24.95" customHeight="1" x14ac:dyDescent="0.2">
      <c r="A15" s="374" t="s">
        <v>47</v>
      </c>
      <c r="B15" s="366"/>
      <c r="C15" s="367"/>
      <c r="D15" s="333">
        <v>10</v>
      </c>
      <c r="E15" s="354">
        <v>10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10</v>
      </c>
      <c r="U15" s="279">
        <f t="shared" si="1"/>
        <v>10</v>
      </c>
      <c r="V15" s="279">
        <f t="shared" si="2"/>
        <v>20</v>
      </c>
      <c r="W15" s="119">
        <f>'Quadro 1'!X12</f>
        <v>10</v>
      </c>
      <c r="X15" s="119">
        <f>'Quadro 1'!Y12</f>
        <v>10</v>
      </c>
      <c r="Y15" s="119">
        <f>'Quadro 1'!Z12</f>
        <v>20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/>
      <c r="C17" s="367"/>
      <c r="D17" s="333">
        <v>5</v>
      </c>
      <c r="E17" s="354">
        <v>3</v>
      </c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5</v>
      </c>
      <c r="U17" s="279">
        <f t="shared" si="1"/>
        <v>3</v>
      </c>
      <c r="V17" s="279">
        <f t="shared" si="2"/>
        <v>8</v>
      </c>
      <c r="W17" s="119">
        <f>'Quadro 1'!X14</f>
        <v>5</v>
      </c>
      <c r="X17" s="119">
        <f>'Quadro 1'!Y14</f>
        <v>3</v>
      </c>
      <c r="Y17" s="119">
        <f>'Quadro 1'!Z14</f>
        <v>8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525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>
        <v>1</v>
      </c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1</v>
      </c>
      <c r="U22" s="279">
        <f t="shared" si="1"/>
        <v>0</v>
      </c>
      <c r="V22" s="279">
        <f t="shared" si="2"/>
        <v>1</v>
      </c>
      <c r="W22" s="119">
        <f>'Quadro 1'!X19</f>
        <v>1</v>
      </c>
      <c r="X22" s="119">
        <f>'Quadro 1'!Y19</f>
        <v>0</v>
      </c>
      <c r="Y22" s="119">
        <f>'Quadro 1'!Z19</f>
        <v>1</v>
      </c>
    </row>
    <row r="23" spans="1:25" ht="24.95" customHeight="1" x14ac:dyDescent="0.2">
      <c r="A23" s="374" t="s">
        <v>56</v>
      </c>
      <c r="B23" s="366"/>
      <c r="C23" s="367"/>
      <c r="D23" s="333">
        <v>57</v>
      </c>
      <c r="E23" s="354">
        <v>73</v>
      </c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>
        <v>6</v>
      </c>
      <c r="S23" s="354">
        <v>5</v>
      </c>
      <c r="T23" s="279">
        <f t="shared" si="0"/>
        <v>63</v>
      </c>
      <c r="U23" s="279">
        <f t="shared" si="1"/>
        <v>78</v>
      </c>
      <c r="V23" s="279">
        <f t="shared" si="2"/>
        <v>141</v>
      </c>
      <c r="W23" s="119">
        <f>'Quadro 1'!X20</f>
        <v>63</v>
      </c>
      <c r="X23" s="119">
        <f>'Quadro 1'!Y20</f>
        <v>78</v>
      </c>
      <c r="Y23" s="119">
        <f>'Quadro 1'!Z20</f>
        <v>141</v>
      </c>
    </row>
    <row r="24" spans="1:25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428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429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430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431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432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433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434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5" s="123" customFormat="1" ht="12" customHeight="1" x14ac:dyDescent="0.2">
      <c r="A51" s="78" t="s">
        <v>77</v>
      </c>
      <c r="B51" s="281">
        <f t="shared" ref="B51:U51" si="3">SUM(B7:B50)</f>
        <v>0</v>
      </c>
      <c r="C51" s="281">
        <f t="shared" si="3"/>
        <v>0</v>
      </c>
      <c r="D51" s="281">
        <f t="shared" si="3"/>
        <v>109</v>
      </c>
      <c r="E51" s="281">
        <f t="shared" si="3"/>
        <v>182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0</v>
      </c>
      <c r="K51" s="281">
        <f t="shared" si="3"/>
        <v>0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13</v>
      </c>
      <c r="S51" s="281">
        <f t="shared" si="3"/>
        <v>30</v>
      </c>
      <c r="T51" s="281">
        <f t="shared" si="3"/>
        <v>122</v>
      </c>
      <c r="U51" s="281">
        <f t="shared" si="3"/>
        <v>212</v>
      </c>
      <c r="V51" s="281">
        <f>T51+U51</f>
        <v>334</v>
      </c>
    </row>
    <row r="52" spans="1:25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122</v>
      </c>
      <c r="U52" s="125">
        <f>'Quadro 1'!Y48</f>
        <v>212</v>
      </c>
      <c r="V52" s="125">
        <f>'Quadro 1'!Z48</f>
        <v>334</v>
      </c>
    </row>
    <row r="53" spans="1:25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5" s="123" customFormat="1" ht="13.35" customHeight="1" x14ac:dyDescent="0.3">
      <c r="A54" s="91" t="s">
        <v>435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5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5" s="117" customFormat="1" ht="19.5" customHeight="1" x14ac:dyDescent="0.2">
      <c r="A56" s="551" t="s">
        <v>206</v>
      </c>
      <c r="B56" s="551"/>
      <c r="C56" s="551"/>
      <c r="D56" s="551"/>
      <c r="E56" s="551"/>
      <c r="F56" s="551"/>
      <c r="G56" s="551"/>
      <c r="H56" s="551"/>
      <c r="I56" s="551"/>
      <c r="J56" s="551"/>
      <c r="K56" s="551"/>
      <c r="L56" s="551"/>
      <c r="M56" s="551"/>
      <c r="N56" s="551"/>
      <c r="O56" s="551"/>
      <c r="P56" s="551"/>
      <c r="Q56" s="551"/>
      <c r="R56" s="551"/>
      <c r="S56" s="551"/>
      <c r="T56" s="551"/>
      <c r="U56" s="551"/>
      <c r="V56" s="396"/>
    </row>
    <row r="57" spans="1:25" s="117" customFormat="1" ht="16.5" customHeight="1" x14ac:dyDescent="0.2">
      <c r="A57" s="551" t="s">
        <v>539</v>
      </c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</row>
    <row r="58" spans="1:25" s="117" customFormat="1" ht="13.35" customHeight="1" x14ac:dyDescent="0.2">
      <c r="A58" s="552" t="s">
        <v>441</v>
      </c>
      <c r="B58" s="552"/>
      <c r="C58" s="552"/>
      <c r="D58" s="552"/>
      <c r="E58" s="552"/>
      <c r="F58" s="552"/>
      <c r="G58" s="552"/>
      <c r="H58" s="552"/>
      <c r="I58" s="552"/>
      <c r="J58" s="552"/>
      <c r="K58" s="552"/>
      <c r="L58" s="552"/>
      <c r="M58" s="552"/>
      <c r="N58" s="552"/>
      <c r="O58" s="552"/>
      <c r="P58" s="552"/>
      <c r="Q58" s="552"/>
      <c r="R58" s="552"/>
      <c r="S58" s="552"/>
      <c r="T58" s="552"/>
      <c r="U58" s="552"/>
      <c r="V58" s="552"/>
    </row>
    <row r="59" spans="1:25" s="117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5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5" s="117" customFormat="1" ht="26.45" customHeight="1" x14ac:dyDescent="0.3">
      <c r="A61" s="519" t="s">
        <v>437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375"/>
      <c r="Q61" s="375"/>
      <c r="R61" s="375"/>
      <c r="S61" s="375"/>
      <c r="T61" s="375"/>
      <c r="U61" s="375"/>
      <c r="V61" s="89"/>
    </row>
    <row r="62" spans="1:25" s="117" customFormat="1" ht="12" customHeight="1" x14ac:dyDescent="0.2">
      <c r="A62" s="61"/>
    </row>
    <row r="63" spans="1:25" x14ac:dyDescent="0.3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34" t="s">
        <v>505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67"/>
    </row>
    <row r="2" spans="1:15" s="69" customFormat="1" ht="30" customHeight="1" x14ac:dyDescent="0.2">
      <c r="A2" s="523" t="s">
        <v>509</v>
      </c>
      <c r="B2" s="523" t="s">
        <v>506</v>
      </c>
      <c r="C2" s="523"/>
      <c r="D2" s="523" t="s">
        <v>507</v>
      </c>
      <c r="E2" s="523"/>
      <c r="F2" s="523" t="s">
        <v>207</v>
      </c>
      <c r="G2" s="523"/>
      <c r="H2" s="523" t="s">
        <v>208</v>
      </c>
      <c r="I2" s="523"/>
      <c r="J2" s="523" t="s">
        <v>209</v>
      </c>
      <c r="K2" s="523"/>
      <c r="L2" s="523" t="s">
        <v>41</v>
      </c>
      <c r="M2" s="523"/>
      <c r="N2" s="523" t="s">
        <v>41</v>
      </c>
    </row>
    <row r="3" spans="1:15" s="69" customFormat="1" ht="15" customHeight="1" x14ac:dyDescent="0.2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23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423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424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425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426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427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5" s="69" customFormat="1" ht="24.95" customHeight="1" x14ac:dyDescent="0.2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525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428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429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430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431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432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433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434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0</v>
      </c>
      <c r="N48" s="290">
        <f>L48+M48</f>
        <v>0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508</v>
      </c>
      <c r="L52" s="129"/>
      <c r="M52" s="129"/>
    </row>
    <row r="53" spans="1:15" s="61" customFormat="1" ht="13.35" customHeight="1" x14ac:dyDescent="0.2">
      <c r="A53" s="61" t="s">
        <v>518</v>
      </c>
      <c r="L53" s="129"/>
      <c r="M53" s="129"/>
    </row>
    <row r="54" spans="1:15" s="61" customFormat="1" ht="13.35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19" t="s">
        <v>437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C28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64" t="s">
        <v>510</v>
      </c>
      <c r="B1" s="564"/>
      <c r="C1" s="564"/>
      <c r="D1" s="564"/>
      <c r="E1" s="564"/>
      <c r="F1" s="564"/>
      <c r="G1" s="564"/>
      <c r="H1" s="564"/>
    </row>
    <row r="2" spans="1:8" s="53" customFormat="1" ht="15" customHeight="1" x14ac:dyDescent="0.15">
      <c r="A2" s="523" t="s">
        <v>211</v>
      </c>
      <c r="B2" s="523" t="s">
        <v>212</v>
      </c>
      <c r="C2" s="523"/>
      <c r="D2" s="523" t="s">
        <v>517</v>
      </c>
      <c r="E2" s="523"/>
      <c r="F2" s="523" t="s">
        <v>41</v>
      </c>
      <c r="G2" s="523"/>
      <c r="H2" s="523" t="s">
        <v>41</v>
      </c>
    </row>
    <row r="3" spans="1:8" s="53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23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423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424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425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426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427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525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428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429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430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431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432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433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434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511</v>
      </c>
      <c r="F52" s="130"/>
      <c r="G52" s="130"/>
      <c r="H52" s="61"/>
    </row>
    <row r="53" spans="1:13" s="60" customFormat="1" ht="12" customHeight="1" x14ac:dyDescent="0.3">
      <c r="A53" s="61" t="s">
        <v>512</v>
      </c>
      <c r="F53" s="130"/>
      <c r="G53" s="130"/>
      <c r="H53" s="61"/>
    </row>
    <row r="54" spans="1:13" s="60" customFormat="1" ht="12" customHeight="1" x14ac:dyDescent="0.3">
      <c r="A54" s="109" t="s">
        <v>436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19" t="s">
        <v>437</v>
      </c>
      <c r="B56" s="519"/>
      <c r="C56" s="519"/>
      <c r="D56" s="519"/>
      <c r="E56" s="519"/>
      <c r="F56" s="519"/>
      <c r="G56" s="519"/>
      <c r="H56" s="519"/>
      <c r="I56" s="519"/>
      <c r="J56" s="519"/>
      <c r="K56" s="519"/>
      <c r="L56" s="519"/>
      <c r="M56" s="519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O40" activePane="bottomRight" state="frozen"/>
      <selection activeCell="J10" sqref="J10"/>
      <selection pane="topRight" activeCell="J10" sqref="J10"/>
      <selection pane="bottomLeft" activeCell="J10" sqref="J10"/>
      <selection pane="bottomRight" activeCell="B20" sqref="B20"/>
    </sheetView>
  </sheetViews>
  <sheetFormatPr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65" t="s">
        <v>16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  <c r="AC1" s="565"/>
      <c r="AD1" s="565"/>
    </row>
    <row r="2" spans="1:30" ht="30" customHeight="1" x14ac:dyDescent="0.15">
      <c r="A2" s="523" t="s">
        <v>214</v>
      </c>
      <c r="B2" s="523" t="s">
        <v>215</v>
      </c>
      <c r="C2" s="523"/>
      <c r="D2" s="523" t="s">
        <v>216</v>
      </c>
      <c r="E2" s="523" t="s">
        <v>217</v>
      </c>
      <c r="F2" s="523" t="s">
        <v>218</v>
      </c>
      <c r="G2" s="523"/>
      <c r="H2" s="523" t="s">
        <v>219</v>
      </c>
      <c r="I2" s="523"/>
      <c r="J2" s="523" t="s">
        <v>220</v>
      </c>
      <c r="K2" s="523"/>
      <c r="L2" s="523" t="s">
        <v>221</v>
      </c>
      <c r="M2" s="523"/>
      <c r="N2" s="523" t="s">
        <v>222</v>
      </c>
      <c r="O2" s="523"/>
      <c r="P2" s="523" t="s">
        <v>223</v>
      </c>
      <c r="Q2" s="523"/>
      <c r="R2" s="523" t="s">
        <v>224</v>
      </c>
      <c r="S2" s="523"/>
      <c r="T2" s="523" t="s">
        <v>225</v>
      </c>
      <c r="U2" s="523"/>
      <c r="V2" s="523" t="s">
        <v>226</v>
      </c>
      <c r="W2" s="523"/>
      <c r="X2" s="523" t="s">
        <v>227</v>
      </c>
      <c r="Y2" s="523"/>
      <c r="Z2" s="523" t="s">
        <v>228</v>
      </c>
      <c r="AA2" s="523"/>
      <c r="AB2" s="523" t="s">
        <v>77</v>
      </c>
      <c r="AC2" s="523"/>
      <c r="AD2" s="523" t="s">
        <v>41</v>
      </c>
    </row>
    <row r="3" spans="1:30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23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423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4.95" customHeight="1" x14ac:dyDescent="0.15">
      <c r="A6" s="374" t="s">
        <v>424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 x14ac:dyDescent="0.15">
      <c r="A7" s="374" t="s">
        <v>425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426</v>
      </c>
      <c r="B8" s="410"/>
      <c r="C8" s="411"/>
      <c r="D8" s="410"/>
      <c r="E8" s="411"/>
      <c r="F8" s="410"/>
      <c r="G8" s="411"/>
      <c r="H8" s="410"/>
      <c r="I8" s="411">
        <v>19</v>
      </c>
      <c r="J8" s="410"/>
      <c r="K8" s="411"/>
      <c r="L8" s="410"/>
      <c r="M8" s="411"/>
      <c r="N8" s="410"/>
      <c r="O8" s="411"/>
      <c r="P8" s="410">
        <v>1</v>
      </c>
      <c r="Q8" s="411">
        <v>1</v>
      </c>
      <c r="R8" s="410"/>
      <c r="S8" s="411"/>
      <c r="T8" s="410"/>
      <c r="U8" s="411"/>
      <c r="V8" s="410"/>
      <c r="W8" s="411"/>
      <c r="X8" s="410"/>
      <c r="Y8" s="411"/>
      <c r="Z8" s="410">
        <v>77</v>
      </c>
      <c r="AA8" s="411">
        <v>1</v>
      </c>
      <c r="AB8" s="412">
        <f t="shared" si="0"/>
        <v>78</v>
      </c>
      <c r="AC8" s="412">
        <f t="shared" si="0"/>
        <v>21</v>
      </c>
      <c r="AD8" s="412">
        <f t="shared" si="1"/>
        <v>99</v>
      </c>
    </row>
    <row r="9" spans="1:30" ht="24.95" customHeight="1" x14ac:dyDescent="0.15">
      <c r="A9" s="374" t="s">
        <v>427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>
        <v>20</v>
      </c>
      <c r="E10" s="411">
        <v>151</v>
      </c>
      <c r="F10" s="410"/>
      <c r="G10" s="411">
        <v>21</v>
      </c>
      <c r="H10" s="410">
        <v>26</v>
      </c>
      <c r="I10" s="411">
        <v>695</v>
      </c>
      <c r="J10" s="410">
        <v>57</v>
      </c>
      <c r="K10" s="411">
        <v>3</v>
      </c>
      <c r="L10" s="410"/>
      <c r="M10" s="411">
        <v>39</v>
      </c>
      <c r="N10" s="410"/>
      <c r="O10" s="411">
        <v>4</v>
      </c>
      <c r="P10" s="410">
        <v>9.5</v>
      </c>
      <c r="Q10" s="411">
        <v>29.5</v>
      </c>
      <c r="R10" s="410"/>
      <c r="S10" s="411"/>
      <c r="T10" s="410"/>
      <c r="U10" s="411"/>
      <c r="V10" s="410"/>
      <c r="W10" s="411"/>
      <c r="X10" s="410"/>
      <c r="Y10" s="411"/>
      <c r="Z10" s="410">
        <v>440</v>
      </c>
      <c r="AA10" s="411">
        <v>36</v>
      </c>
      <c r="AB10" s="412">
        <f t="shared" si="0"/>
        <v>552.5</v>
      </c>
      <c r="AC10" s="412">
        <f t="shared" si="0"/>
        <v>978.5</v>
      </c>
      <c r="AD10" s="412">
        <f t="shared" si="1"/>
        <v>1531</v>
      </c>
    </row>
    <row r="11" spans="1:30" ht="24.95" customHeight="1" x14ac:dyDescent="0.15">
      <c r="A11" s="374" t="s">
        <v>46</v>
      </c>
      <c r="B11" s="410"/>
      <c r="C11" s="411"/>
      <c r="D11" s="410"/>
      <c r="E11" s="411"/>
      <c r="F11" s="410">
        <v>2</v>
      </c>
      <c r="G11" s="411">
        <v>13</v>
      </c>
      <c r="H11" s="410">
        <v>138</v>
      </c>
      <c r="I11" s="411">
        <v>1314</v>
      </c>
      <c r="J11" s="410">
        <v>1</v>
      </c>
      <c r="K11" s="411">
        <v>47</v>
      </c>
      <c r="L11" s="410">
        <v>19</v>
      </c>
      <c r="M11" s="411">
        <v>23</v>
      </c>
      <c r="N11" s="410">
        <v>6</v>
      </c>
      <c r="O11" s="411">
        <v>9</v>
      </c>
      <c r="P11" s="410">
        <v>14</v>
      </c>
      <c r="Q11" s="411">
        <v>24.5</v>
      </c>
      <c r="R11" s="410"/>
      <c r="S11" s="411"/>
      <c r="T11" s="410"/>
      <c r="U11" s="411"/>
      <c r="V11" s="410"/>
      <c r="W11" s="411">
        <v>1</v>
      </c>
      <c r="X11" s="410">
        <v>25</v>
      </c>
      <c r="Y11" s="411">
        <v>122</v>
      </c>
      <c r="Z11" s="410">
        <v>810</v>
      </c>
      <c r="AA11" s="411">
        <v>279</v>
      </c>
      <c r="AB11" s="412">
        <f t="shared" si="0"/>
        <v>1015</v>
      </c>
      <c r="AC11" s="412">
        <f t="shared" si="0"/>
        <v>1832.5</v>
      </c>
      <c r="AD11" s="412">
        <f t="shared" si="1"/>
        <v>2847.5</v>
      </c>
    </row>
    <row r="12" spans="1:30" ht="24.95" customHeight="1" x14ac:dyDescent="0.15">
      <c r="A12" s="374" t="s">
        <v>47</v>
      </c>
      <c r="B12" s="410"/>
      <c r="C12" s="411"/>
      <c r="D12" s="410"/>
      <c r="E12" s="411"/>
      <c r="F12" s="410">
        <v>5</v>
      </c>
      <c r="G12" s="411"/>
      <c r="H12" s="410">
        <v>602</v>
      </c>
      <c r="I12" s="411">
        <v>357</v>
      </c>
      <c r="J12" s="410">
        <v>43</v>
      </c>
      <c r="K12" s="411"/>
      <c r="L12" s="410"/>
      <c r="M12" s="411">
        <v>15</v>
      </c>
      <c r="N12" s="410"/>
      <c r="O12" s="411"/>
      <c r="P12" s="410">
        <v>1</v>
      </c>
      <c r="Q12" s="411">
        <v>19.5</v>
      </c>
      <c r="R12" s="410"/>
      <c r="S12" s="411"/>
      <c r="T12" s="410"/>
      <c r="U12" s="411"/>
      <c r="V12" s="410"/>
      <c r="W12" s="411"/>
      <c r="X12" s="410"/>
      <c r="Y12" s="411"/>
      <c r="Z12" s="410">
        <v>849</v>
      </c>
      <c r="AA12" s="411"/>
      <c r="AB12" s="412">
        <f t="shared" si="0"/>
        <v>1500</v>
      </c>
      <c r="AC12" s="412">
        <f t="shared" si="0"/>
        <v>391.5</v>
      </c>
      <c r="AD12" s="412">
        <f t="shared" si="1"/>
        <v>1891.5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/>
      <c r="I14" s="411">
        <v>307</v>
      </c>
      <c r="J14" s="410"/>
      <c r="K14" s="411"/>
      <c r="L14" s="410"/>
      <c r="M14" s="411"/>
      <c r="N14" s="410">
        <v>2</v>
      </c>
      <c r="O14" s="411">
        <v>2</v>
      </c>
      <c r="P14" s="410">
        <v>0.5</v>
      </c>
      <c r="Q14" s="411"/>
      <c r="R14" s="410"/>
      <c r="S14" s="411"/>
      <c r="T14" s="410"/>
      <c r="U14" s="411"/>
      <c r="V14" s="410"/>
      <c r="W14" s="411"/>
      <c r="X14" s="410"/>
      <c r="Y14" s="411"/>
      <c r="Z14" s="410">
        <v>116</v>
      </c>
      <c r="AA14" s="411"/>
      <c r="AB14" s="412">
        <f t="shared" si="0"/>
        <v>118.5</v>
      </c>
      <c r="AC14" s="412">
        <f t="shared" si="0"/>
        <v>309</v>
      </c>
      <c r="AD14" s="412">
        <f t="shared" si="1"/>
        <v>427.5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525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>
        <v>241</v>
      </c>
      <c r="E20" s="411">
        <v>150</v>
      </c>
      <c r="F20" s="410"/>
      <c r="G20" s="411">
        <v>15</v>
      </c>
      <c r="H20" s="410">
        <v>120</v>
      </c>
      <c r="I20" s="411">
        <v>446</v>
      </c>
      <c r="J20" s="410"/>
      <c r="K20" s="411">
        <v>61</v>
      </c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>
        <v>1</v>
      </c>
      <c r="W20" s="411"/>
      <c r="X20" s="410"/>
      <c r="Y20" s="411"/>
      <c r="Z20" s="410">
        <v>3035</v>
      </c>
      <c r="AA20" s="411">
        <v>1921</v>
      </c>
      <c r="AB20" s="412">
        <f t="shared" si="0"/>
        <v>3397</v>
      </c>
      <c r="AC20" s="412">
        <f t="shared" si="0"/>
        <v>2593</v>
      </c>
      <c r="AD20" s="412">
        <f t="shared" si="1"/>
        <v>5990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428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429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430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431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432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433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434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261</v>
      </c>
      <c r="E48" s="416">
        <f t="shared" si="2"/>
        <v>301</v>
      </c>
      <c r="F48" s="416">
        <f t="shared" si="2"/>
        <v>7</v>
      </c>
      <c r="G48" s="416">
        <f t="shared" si="2"/>
        <v>49</v>
      </c>
      <c r="H48" s="416">
        <f t="shared" si="2"/>
        <v>886</v>
      </c>
      <c r="I48" s="416">
        <f t="shared" si="2"/>
        <v>3138</v>
      </c>
      <c r="J48" s="416">
        <f t="shared" si="2"/>
        <v>101</v>
      </c>
      <c r="K48" s="416">
        <f t="shared" si="2"/>
        <v>111</v>
      </c>
      <c r="L48" s="416">
        <f t="shared" si="2"/>
        <v>19</v>
      </c>
      <c r="M48" s="416">
        <f t="shared" si="2"/>
        <v>77</v>
      </c>
      <c r="N48" s="416">
        <f t="shared" si="2"/>
        <v>8</v>
      </c>
      <c r="O48" s="416">
        <f t="shared" si="2"/>
        <v>15</v>
      </c>
      <c r="P48" s="416">
        <f t="shared" si="2"/>
        <v>26</v>
      </c>
      <c r="Q48" s="416">
        <f t="shared" si="2"/>
        <v>74.5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1</v>
      </c>
      <c r="X48" s="416">
        <f t="shared" si="2"/>
        <v>25</v>
      </c>
      <c r="Y48" s="416">
        <f t="shared" si="2"/>
        <v>122</v>
      </c>
      <c r="Z48" s="416">
        <f t="shared" si="2"/>
        <v>5327</v>
      </c>
      <c r="AA48" s="416">
        <f t="shared" si="2"/>
        <v>2237</v>
      </c>
      <c r="AB48" s="416">
        <f>SUM(AB4:AB47)</f>
        <v>6661</v>
      </c>
      <c r="AC48" s="416">
        <f>SUM(AC4:AC47)</f>
        <v>6125.5</v>
      </c>
      <c r="AD48" s="416">
        <f>SUM(AD4:AD47)</f>
        <v>12786.5</v>
      </c>
    </row>
    <row r="49" spans="1:30" ht="9.9499999999999993" customHeight="1" x14ac:dyDescent="0.15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540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436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19" t="s">
        <v>437</v>
      </c>
      <c r="B54" s="519"/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519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>
      <selection activeCell="B7" sqref="B7:J9"/>
    </sheetView>
  </sheetViews>
  <sheetFormatPr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446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443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04" t="s">
        <v>531</v>
      </c>
      <c r="C5" s="505"/>
      <c r="D5" s="505"/>
      <c r="E5" s="505"/>
      <c r="F5" s="505"/>
      <c r="G5" s="505"/>
      <c r="H5" s="505"/>
      <c r="I5" s="505"/>
      <c r="J5" s="506"/>
    </row>
    <row r="6" spans="2:10" ht="4.5" customHeight="1" x14ac:dyDescent="0.2">
      <c r="B6" s="507"/>
      <c r="C6" s="505"/>
      <c r="D6" s="505"/>
      <c r="E6" s="505"/>
      <c r="F6" s="505"/>
      <c r="G6" s="505"/>
      <c r="H6" s="505"/>
      <c r="I6" s="505"/>
      <c r="J6" s="506"/>
    </row>
    <row r="7" spans="2:10" ht="30" customHeight="1" x14ac:dyDescent="0.2">
      <c r="B7" s="508" t="s">
        <v>532</v>
      </c>
      <c r="C7" s="509"/>
      <c r="D7" s="509"/>
      <c r="E7" s="509"/>
      <c r="F7" s="509"/>
      <c r="G7" s="509"/>
      <c r="H7" s="509"/>
      <c r="I7" s="509"/>
      <c r="J7" s="510"/>
    </row>
    <row r="8" spans="2:10" ht="18" customHeight="1" x14ac:dyDescent="0.2">
      <c r="B8" s="511"/>
      <c r="C8" s="509"/>
      <c r="D8" s="509"/>
      <c r="E8" s="509"/>
      <c r="F8" s="509"/>
      <c r="G8" s="509"/>
      <c r="H8" s="509"/>
      <c r="I8" s="509"/>
      <c r="J8" s="510"/>
    </row>
    <row r="9" spans="2:10" ht="37.5" customHeight="1" x14ac:dyDescent="0.2">
      <c r="B9" s="511"/>
      <c r="C9" s="509"/>
      <c r="D9" s="509"/>
      <c r="E9" s="509"/>
      <c r="F9" s="509"/>
      <c r="G9" s="509"/>
      <c r="H9" s="509"/>
      <c r="I9" s="509"/>
      <c r="J9" s="510"/>
    </row>
    <row r="10" spans="2:10" ht="19.5" customHeight="1" x14ac:dyDescent="0.2">
      <c r="B10" s="512" t="s">
        <v>444</v>
      </c>
      <c r="C10" s="513"/>
      <c r="D10" s="513"/>
      <c r="E10" s="513"/>
      <c r="F10" s="513"/>
      <c r="G10" s="513"/>
      <c r="H10" s="513"/>
      <c r="I10" s="513"/>
      <c r="J10" s="514"/>
    </row>
    <row r="11" spans="2:10" ht="17.25" customHeight="1" x14ac:dyDescent="0.2">
      <c r="B11" s="512"/>
      <c r="C11" s="513"/>
      <c r="D11" s="513"/>
      <c r="E11" s="513"/>
      <c r="F11" s="513"/>
      <c r="G11" s="513"/>
      <c r="H11" s="513"/>
      <c r="I11" s="513"/>
      <c r="J11" s="514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442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495"/>
      <c r="C15" s="496"/>
      <c r="D15" s="496"/>
      <c r="E15" s="496"/>
      <c r="F15" s="496"/>
      <c r="G15" s="496"/>
      <c r="H15" s="496"/>
      <c r="I15" s="496"/>
      <c r="J15" s="497"/>
    </row>
    <row r="16" spans="2:10" x14ac:dyDescent="0.2">
      <c r="B16" s="498"/>
      <c r="C16" s="499"/>
      <c r="D16" s="499"/>
      <c r="E16" s="499"/>
      <c r="F16" s="499"/>
      <c r="G16" s="499"/>
      <c r="H16" s="499"/>
      <c r="I16" s="499"/>
      <c r="J16" s="500"/>
    </row>
    <row r="17" spans="2:10" x14ac:dyDescent="0.2">
      <c r="B17" s="498"/>
      <c r="C17" s="499"/>
      <c r="D17" s="499"/>
      <c r="E17" s="499"/>
      <c r="F17" s="499"/>
      <c r="G17" s="499"/>
      <c r="H17" s="499"/>
      <c r="I17" s="499"/>
      <c r="J17" s="500"/>
    </row>
    <row r="18" spans="2:10" x14ac:dyDescent="0.2">
      <c r="B18" s="498"/>
      <c r="C18" s="499"/>
      <c r="D18" s="499"/>
      <c r="E18" s="499"/>
      <c r="F18" s="499"/>
      <c r="G18" s="499"/>
      <c r="H18" s="499"/>
      <c r="I18" s="499"/>
      <c r="J18" s="500"/>
    </row>
    <row r="19" spans="2:10" x14ac:dyDescent="0.2">
      <c r="B19" s="498"/>
      <c r="C19" s="499"/>
      <c r="D19" s="499"/>
      <c r="E19" s="499"/>
      <c r="F19" s="499"/>
      <c r="G19" s="499"/>
      <c r="H19" s="499"/>
      <c r="I19" s="499"/>
      <c r="J19" s="500"/>
    </row>
    <row r="20" spans="2:10" x14ac:dyDescent="0.2">
      <c r="B20" s="498"/>
      <c r="C20" s="499"/>
      <c r="D20" s="499"/>
      <c r="E20" s="499"/>
      <c r="F20" s="499"/>
      <c r="G20" s="499"/>
      <c r="H20" s="499"/>
      <c r="I20" s="499"/>
      <c r="J20" s="500"/>
    </row>
    <row r="21" spans="2:10" x14ac:dyDescent="0.2">
      <c r="B21" s="515"/>
      <c r="C21" s="516"/>
      <c r="D21" s="516"/>
      <c r="E21" s="516"/>
      <c r="F21" s="516"/>
      <c r="G21" s="516"/>
      <c r="H21" s="516"/>
      <c r="I21" s="516"/>
      <c r="J21" s="517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495"/>
      <c r="C23" s="496"/>
      <c r="D23" s="496"/>
      <c r="E23" s="496"/>
      <c r="F23" s="496"/>
      <c r="G23" s="496"/>
      <c r="H23" s="496"/>
      <c r="I23" s="496"/>
      <c r="J23" s="497"/>
    </row>
    <row r="24" spans="2:10" x14ac:dyDescent="0.2">
      <c r="B24" s="498"/>
      <c r="C24" s="499"/>
      <c r="D24" s="499"/>
      <c r="E24" s="499"/>
      <c r="F24" s="499"/>
      <c r="G24" s="499"/>
      <c r="H24" s="499"/>
      <c r="I24" s="499"/>
      <c r="J24" s="500"/>
    </row>
    <row r="25" spans="2:10" x14ac:dyDescent="0.2">
      <c r="B25" s="498"/>
      <c r="C25" s="499"/>
      <c r="D25" s="499"/>
      <c r="E25" s="499"/>
      <c r="F25" s="499"/>
      <c r="G25" s="499"/>
      <c r="H25" s="499"/>
      <c r="I25" s="499"/>
      <c r="J25" s="500"/>
    </row>
    <row r="26" spans="2:10" x14ac:dyDescent="0.2">
      <c r="B26" s="498"/>
      <c r="C26" s="499"/>
      <c r="D26" s="499"/>
      <c r="E26" s="499"/>
      <c r="F26" s="499"/>
      <c r="G26" s="499"/>
      <c r="H26" s="499"/>
      <c r="I26" s="499"/>
      <c r="J26" s="500"/>
    </row>
    <row r="27" spans="2:10" x14ac:dyDescent="0.2">
      <c r="B27" s="498"/>
      <c r="C27" s="499"/>
      <c r="D27" s="499"/>
      <c r="E27" s="499"/>
      <c r="F27" s="499"/>
      <c r="G27" s="499"/>
      <c r="H27" s="499"/>
      <c r="I27" s="499"/>
      <c r="J27" s="500"/>
    </row>
    <row r="28" spans="2:10" x14ac:dyDescent="0.2">
      <c r="B28" s="498"/>
      <c r="C28" s="499"/>
      <c r="D28" s="499"/>
      <c r="E28" s="499"/>
      <c r="F28" s="499"/>
      <c r="G28" s="499"/>
      <c r="H28" s="499"/>
      <c r="I28" s="499"/>
      <c r="J28" s="500"/>
    </row>
    <row r="29" spans="2:10" x14ac:dyDescent="0.2">
      <c r="B29" s="498"/>
      <c r="C29" s="499"/>
      <c r="D29" s="499"/>
      <c r="E29" s="499"/>
      <c r="F29" s="499"/>
      <c r="G29" s="499"/>
      <c r="H29" s="499"/>
      <c r="I29" s="499"/>
      <c r="J29" s="500"/>
    </row>
    <row r="30" spans="2:10" x14ac:dyDescent="0.2">
      <c r="B30" s="498"/>
      <c r="C30" s="499"/>
      <c r="D30" s="499"/>
      <c r="E30" s="499"/>
      <c r="F30" s="499"/>
      <c r="G30" s="499"/>
      <c r="H30" s="499"/>
      <c r="I30" s="499"/>
      <c r="J30" s="500"/>
    </row>
    <row r="31" spans="2:10" x14ac:dyDescent="0.2">
      <c r="B31" s="498"/>
      <c r="C31" s="499"/>
      <c r="D31" s="499"/>
      <c r="E31" s="499"/>
      <c r="F31" s="499"/>
      <c r="G31" s="499"/>
      <c r="H31" s="499"/>
      <c r="I31" s="499"/>
      <c r="J31" s="500"/>
    </row>
    <row r="32" spans="2:10" x14ac:dyDescent="0.2">
      <c r="B32" s="498"/>
      <c r="C32" s="499"/>
      <c r="D32" s="499"/>
      <c r="E32" s="499"/>
      <c r="F32" s="499"/>
      <c r="G32" s="499"/>
      <c r="H32" s="499"/>
      <c r="I32" s="499"/>
      <c r="J32" s="500"/>
    </row>
    <row r="33" spans="2:10" x14ac:dyDescent="0.2">
      <c r="B33" s="498"/>
      <c r="C33" s="499"/>
      <c r="D33" s="499"/>
      <c r="E33" s="499"/>
      <c r="F33" s="499"/>
      <c r="G33" s="499"/>
      <c r="H33" s="499"/>
      <c r="I33" s="499"/>
      <c r="J33" s="500"/>
    </row>
    <row r="34" spans="2:10" x14ac:dyDescent="0.2">
      <c r="B34" s="498"/>
      <c r="C34" s="499"/>
      <c r="D34" s="499"/>
      <c r="E34" s="499"/>
      <c r="F34" s="499"/>
      <c r="G34" s="499"/>
      <c r="H34" s="499"/>
      <c r="I34" s="499"/>
      <c r="J34" s="500"/>
    </row>
    <row r="35" spans="2:10" x14ac:dyDescent="0.2">
      <c r="B35" s="498"/>
      <c r="C35" s="499"/>
      <c r="D35" s="499"/>
      <c r="E35" s="499"/>
      <c r="F35" s="499"/>
      <c r="G35" s="499"/>
      <c r="H35" s="499"/>
      <c r="I35" s="499"/>
      <c r="J35" s="500"/>
    </row>
    <row r="36" spans="2:10" x14ac:dyDescent="0.2">
      <c r="B36" s="498"/>
      <c r="C36" s="499"/>
      <c r="D36" s="499"/>
      <c r="E36" s="499"/>
      <c r="F36" s="499"/>
      <c r="G36" s="499"/>
      <c r="H36" s="499"/>
      <c r="I36" s="499"/>
      <c r="J36" s="500"/>
    </row>
    <row r="37" spans="2:10" x14ac:dyDescent="0.2">
      <c r="B37" s="515"/>
      <c r="C37" s="516"/>
      <c r="D37" s="516"/>
      <c r="E37" s="516"/>
      <c r="F37" s="516"/>
      <c r="G37" s="516"/>
      <c r="H37" s="516"/>
      <c r="I37" s="516"/>
      <c r="J37" s="517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495"/>
      <c r="C39" s="496"/>
      <c r="D39" s="496"/>
      <c r="E39" s="496"/>
      <c r="F39" s="496"/>
      <c r="G39" s="496"/>
      <c r="H39" s="496"/>
      <c r="I39" s="496"/>
      <c r="J39" s="497"/>
    </row>
    <row r="40" spans="2:10" x14ac:dyDescent="0.2">
      <c r="B40" s="498"/>
      <c r="C40" s="499"/>
      <c r="D40" s="499"/>
      <c r="E40" s="499"/>
      <c r="F40" s="499"/>
      <c r="G40" s="499"/>
      <c r="H40" s="499"/>
      <c r="I40" s="499"/>
      <c r="J40" s="500"/>
    </row>
    <row r="41" spans="2:10" x14ac:dyDescent="0.2">
      <c r="B41" s="498"/>
      <c r="C41" s="499"/>
      <c r="D41" s="499"/>
      <c r="E41" s="499"/>
      <c r="F41" s="499"/>
      <c r="G41" s="499"/>
      <c r="H41" s="499"/>
      <c r="I41" s="499"/>
      <c r="J41" s="500"/>
    </row>
    <row r="42" spans="2:10" x14ac:dyDescent="0.2">
      <c r="B42" s="498"/>
      <c r="C42" s="499"/>
      <c r="D42" s="499"/>
      <c r="E42" s="499"/>
      <c r="F42" s="499"/>
      <c r="G42" s="499"/>
      <c r="H42" s="499"/>
      <c r="I42" s="499"/>
      <c r="J42" s="500"/>
    </row>
    <row r="43" spans="2:10" x14ac:dyDescent="0.2">
      <c r="B43" s="498"/>
      <c r="C43" s="499"/>
      <c r="D43" s="499"/>
      <c r="E43" s="499"/>
      <c r="F43" s="499"/>
      <c r="G43" s="499"/>
      <c r="H43" s="499"/>
      <c r="I43" s="499"/>
      <c r="J43" s="500"/>
    </row>
    <row r="44" spans="2:10" x14ac:dyDescent="0.2">
      <c r="B44" s="498"/>
      <c r="C44" s="499"/>
      <c r="D44" s="499"/>
      <c r="E44" s="499"/>
      <c r="F44" s="499"/>
      <c r="G44" s="499"/>
      <c r="H44" s="499"/>
      <c r="I44" s="499"/>
      <c r="J44" s="500"/>
    </row>
    <row r="45" spans="2:10" x14ac:dyDescent="0.2">
      <c r="B45" s="498"/>
      <c r="C45" s="499"/>
      <c r="D45" s="499"/>
      <c r="E45" s="499"/>
      <c r="F45" s="499"/>
      <c r="G45" s="499"/>
      <c r="H45" s="499"/>
      <c r="I45" s="499"/>
      <c r="J45" s="500"/>
    </row>
    <row r="46" spans="2:10" x14ac:dyDescent="0.2">
      <c r="B46" s="498"/>
      <c r="C46" s="499"/>
      <c r="D46" s="499"/>
      <c r="E46" s="499"/>
      <c r="F46" s="499"/>
      <c r="G46" s="499"/>
      <c r="H46" s="499"/>
      <c r="I46" s="499"/>
      <c r="J46" s="500"/>
    </row>
    <row r="47" spans="2:10" x14ac:dyDescent="0.2">
      <c r="B47" s="498"/>
      <c r="C47" s="499"/>
      <c r="D47" s="499"/>
      <c r="E47" s="499"/>
      <c r="F47" s="499"/>
      <c r="G47" s="499"/>
      <c r="H47" s="499"/>
      <c r="I47" s="499"/>
      <c r="J47" s="500"/>
    </row>
    <row r="48" spans="2:10" x14ac:dyDescent="0.2">
      <c r="B48" s="498"/>
      <c r="C48" s="499"/>
      <c r="D48" s="499"/>
      <c r="E48" s="499"/>
      <c r="F48" s="499"/>
      <c r="G48" s="499"/>
      <c r="H48" s="499"/>
      <c r="I48" s="499"/>
      <c r="J48" s="500"/>
    </row>
    <row r="49" spans="2:10" x14ac:dyDescent="0.2">
      <c r="B49" s="498"/>
      <c r="C49" s="499"/>
      <c r="D49" s="499"/>
      <c r="E49" s="499"/>
      <c r="F49" s="499"/>
      <c r="G49" s="499"/>
      <c r="H49" s="499"/>
      <c r="I49" s="499"/>
      <c r="J49" s="500"/>
    </row>
    <row r="50" spans="2:10" x14ac:dyDescent="0.2">
      <c r="B50" s="498"/>
      <c r="C50" s="499"/>
      <c r="D50" s="499"/>
      <c r="E50" s="499"/>
      <c r="F50" s="499"/>
      <c r="G50" s="499"/>
      <c r="H50" s="499"/>
      <c r="I50" s="499"/>
      <c r="J50" s="500"/>
    </row>
    <row r="51" spans="2:10" x14ac:dyDescent="0.2">
      <c r="B51" s="498"/>
      <c r="C51" s="499"/>
      <c r="D51" s="499"/>
      <c r="E51" s="499"/>
      <c r="F51" s="499"/>
      <c r="G51" s="499"/>
      <c r="H51" s="499"/>
      <c r="I51" s="499"/>
      <c r="J51" s="500"/>
    </row>
    <row r="52" spans="2:10" x14ac:dyDescent="0.2">
      <c r="B52" s="498"/>
      <c r="C52" s="499"/>
      <c r="D52" s="499"/>
      <c r="E52" s="499"/>
      <c r="F52" s="499"/>
      <c r="G52" s="499"/>
      <c r="H52" s="499"/>
      <c r="I52" s="499"/>
      <c r="J52" s="500"/>
    </row>
    <row r="53" spans="2:10" x14ac:dyDescent="0.2">
      <c r="B53" s="498"/>
      <c r="C53" s="499"/>
      <c r="D53" s="499"/>
      <c r="E53" s="499"/>
      <c r="F53" s="499"/>
      <c r="G53" s="499"/>
      <c r="H53" s="499"/>
      <c r="I53" s="499"/>
      <c r="J53" s="500"/>
    </row>
    <row r="54" spans="2:10" x14ac:dyDescent="0.2">
      <c r="B54" s="498"/>
      <c r="C54" s="499"/>
      <c r="D54" s="499"/>
      <c r="E54" s="499"/>
      <c r="F54" s="499"/>
      <c r="G54" s="499"/>
      <c r="H54" s="499"/>
      <c r="I54" s="499"/>
      <c r="J54" s="500"/>
    </row>
    <row r="55" spans="2:10" x14ac:dyDescent="0.2">
      <c r="B55" s="498"/>
      <c r="C55" s="499"/>
      <c r="D55" s="499"/>
      <c r="E55" s="499"/>
      <c r="F55" s="499"/>
      <c r="G55" s="499"/>
      <c r="H55" s="499"/>
      <c r="I55" s="499"/>
      <c r="J55" s="500"/>
    </row>
    <row r="56" spans="2:10" x14ac:dyDescent="0.2">
      <c r="B56" s="498"/>
      <c r="C56" s="499"/>
      <c r="D56" s="499"/>
      <c r="E56" s="499"/>
      <c r="F56" s="499"/>
      <c r="G56" s="499"/>
      <c r="H56" s="499"/>
      <c r="I56" s="499"/>
      <c r="J56" s="500"/>
    </row>
    <row r="57" spans="2:10" ht="13.5" thickBot="1" x14ac:dyDescent="0.25">
      <c r="B57" s="501"/>
      <c r="C57" s="502"/>
      <c r="D57" s="502"/>
      <c r="E57" s="502"/>
      <c r="F57" s="502"/>
      <c r="G57" s="502"/>
      <c r="H57" s="502"/>
      <c r="I57" s="502"/>
      <c r="J57" s="503"/>
    </row>
    <row r="58" spans="2:10" ht="13.5" thickTop="1" x14ac:dyDescent="0.2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D8" sqref="D8"/>
    </sheetView>
  </sheetViews>
  <sheetFormatPr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65" t="s">
        <v>459</v>
      </c>
      <c r="B1" s="565"/>
      <c r="C1" s="565"/>
      <c r="D1" s="565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67" t="s">
        <v>229</v>
      </c>
      <c r="B2" s="568"/>
      <c r="C2" s="568"/>
      <c r="D2" s="569"/>
    </row>
    <row r="3" spans="1:21" ht="15" customHeight="1" x14ac:dyDescent="0.2">
      <c r="A3" s="136" t="s">
        <v>11</v>
      </c>
      <c r="B3" s="570" t="s">
        <v>230</v>
      </c>
      <c r="C3" s="571"/>
      <c r="D3" s="137" t="s">
        <v>231</v>
      </c>
    </row>
    <row r="4" spans="1:21" ht="15" customHeight="1" x14ac:dyDescent="0.2">
      <c r="A4" s="417">
        <v>42076</v>
      </c>
      <c r="B4" s="572" t="s">
        <v>235</v>
      </c>
      <c r="C4" s="573"/>
      <c r="D4" s="574" t="s">
        <v>232</v>
      </c>
    </row>
    <row r="5" spans="1:21" ht="24.95" customHeight="1" x14ac:dyDescent="0.2">
      <c r="A5" s="138" t="s">
        <v>520</v>
      </c>
      <c r="B5" s="139" t="s">
        <v>233</v>
      </c>
      <c r="C5" s="140" t="s">
        <v>234</v>
      </c>
      <c r="D5" s="575"/>
    </row>
    <row r="6" spans="1:21" ht="21.95" customHeight="1" x14ac:dyDescent="0.2">
      <c r="A6" s="237" t="s">
        <v>203</v>
      </c>
      <c r="B6" s="312"/>
      <c r="C6" s="344"/>
      <c r="D6" s="293" t="s">
        <v>479</v>
      </c>
      <c r="E6" s="455" t="s">
        <v>235</v>
      </c>
    </row>
    <row r="7" spans="1:21" ht="21.95" customHeight="1" x14ac:dyDescent="0.2">
      <c r="A7" s="238" t="s">
        <v>449</v>
      </c>
      <c r="B7" s="442">
        <v>2</v>
      </c>
      <c r="C7" s="443">
        <v>1</v>
      </c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519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2</v>
      </c>
      <c r="C11" s="230">
        <f>SUM(C6:C10)</f>
        <v>1</v>
      </c>
      <c r="D11" s="292"/>
    </row>
    <row r="12" spans="1:21" ht="15" customHeight="1" x14ac:dyDescent="0.2">
      <c r="A12" s="291" t="s">
        <v>440</v>
      </c>
    </row>
    <row r="13" spans="1:21" s="61" customFormat="1" ht="30" customHeight="1" x14ac:dyDescent="0.2">
      <c r="A13" s="61" t="s">
        <v>521</v>
      </c>
      <c r="B13" s="566" t="s">
        <v>422</v>
      </c>
      <c r="C13" s="566"/>
      <c r="D13" s="566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545</v>
      </c>
    </row>
    <row r="16" spans="1:21" ht="15" customHeight="1" x14ac:dyDescent="0.2">
      <c r="A16" s="567" t="s">
        <v>229</v>
      </c>
      <c r="B16" s="568"/>
      <c r="C16" s="568"/>
      <c r="D16" s="569"/>
    </row>
    <row r="17" spans="1:21" ht="15" customHeight="1" x14ac:dyDescent="0.2">
      <c r="A17" s="141" t="s">
        <v>11</v>
      </c>
      <c r="B17" s="570" t="s">
        <v>230</v>
      </c>
      <c r="C17" s="571"/>
      <c r="D17" s="137" t="s">
        <v>231</v>
      </c>
    </row>
    <row r="18" spans="1:21" ht="15" customHeight="1" x14ac:dyDescent="0.2">
      <c r="A18" s="417" t="s">
        <v>439</v>
      </c>
      <c r="B18" s="572"/>
      <c r="C18" s="573"/>
      <c r="D18" s="574" t="s">
        <v>232</v>
      </c>
    </row>
    <row r="19" spans="1:21" ht="24.95" customHeight="1" x14ac:dyDescent="0.2">
      <c r="A19" s="138" t="s">
        <v>520</v>
      </c>
      <c r="B19" s="139" t="s">
        <v>233</v>
      </c>
      <c r="C19" s="142" t="s">
        <v>234</v>
      </c>
      <c r="D19" s="575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449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519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440</v>
      </c>
    </row>
    <row r="27" spans="1:21" s="61" customFormat="1" ht="30" customHeight="1" x14ac:dyDescent="0.2">
      <c r="A27" s="61" t="s">
        <v>521</v>
      </c>
      <c r="B27" s="566" t="s">
        <v>422</v>
      </c>
      <c r="C27" s="566"/>
      <c r="D27" s="566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545</v>
      </c>
    </row>
    <row r="29" spans="1:21" ht="12" customHeight="1" x14ac:dyDescent="0.2"/>
    <row r="30" spans="1:21" ht="15" customHeight="1" x14ac:dyDescent="0.2">
      <c r="A30" s="567" t="s">
        <v>229</v>
      </c>
      <c r="B30" s="568"/>
      <c r="C30" s="568"/>
      <c r="D30" s="569"/>
    </row>
    <row r="31" spans="1:21" ht="15" customHeight="1" x14ac:dyDescent="0.2">
      <c r="A31" s="141" t="s">
        <v>11</v>
      </c>
      <c r="B31" s="570" t="s">
        <v>230</v>
      </c>
      <c r="C31" s="571"/>
      <c r="D31" s="137" t="s">
        <v>231</v>
      </c>
    </row>
    <row r="32" spans="1:21" ht="15" customHeight="1" x14ac:dyDescent="0.2">
      <c r="A32" s="417" t="s">
        <v>439</v>
      </c>
      <c r="B32" s="572"/>
      <c r="C32" s="573"/>
      <c r="D32" s="574" t="s">
        <v>232</v>
      </c>
    </row>
    <row r="33" spans="1:21" ht="24.95" customHeight="1" x14ac:dyDescent="0.2">
      <c r="A33" s="138" t="s">
        <v>520</v>
      </c>
      <c r="B33" s="139" t="s">
        <v>233</v>
      </c>
      <c r="C33" s="142" t="s">
        <v>234</v>
      </c>
      <c r="D33" s="575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449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519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440</v>
      </c>
    </row>
    <row r="41" spans="1:21" s="61" customFormat="1" ht="30" customHeight="1" x14ac:dyDescent="0.2">
      <c r="A41" s="61" t="s">
        <v>521</v>
      </c>
      <c r="B41" s="566" t="s">
        <v>422</v>
      </c>
      <c r="C41" s="566"/>
      <c r="D41" s="566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545</v>
      </c>
    </row>
    <row r="43" spans="1:21" ht="10.5" customHeight="1" x14ac:dyDescent="0.2"/>
    <row r="44" spans="1:21" ht="15" customHeight="1" x14ac:dyDescent="0.2">
      <c r="A44" s="567" t="s">
        <v>229</v>
      </c>
      <c r="B44" s="568"/>
      <c r="C44" s="568"/>
      <c r="D44" s="569"/>
    </row>
    <row r="45" spans="1:21" ht="15" customHeight="1" x14ac:dyDescent="0.2">
      <c r="A45" s="141" t="s">
        <v>11</v>
      </c>
      <c r="B45" s="570" t="s">
        <v>230</v>
      </c>
      <c r="C45" s="571"/>
      <c r="D45" s="137" t="s">
        <v>231</v>
      </c>
    </row>
    <row r="46" spans="1:21" ht="15" customHeight="1" x14ac:dyDescent="0.2">
      <c r="A46" s="417" t="s">
        <v>439</v>
      </c>
      <c r="B46" s="572"/>
      <c r="C46" s="573"/>
      <c r="D46" s="574" t="s">
        <v>232</v>
      </c>
    </row>
    <row r="47" spans="1:21" ht="24.95" customHeight="1" x14ac:dyDescent="0.2">
      <c r="A47" s="138" t="s">
        <v>520</v>
      </c>
      <c r="B47" s="139" t="s">
        <v>233</v>
      </c>
      <c r="C47" s="142" t="s">
        <v>234</v>
      </c>
      <c r="D47" s="575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449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519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440</v>
      </c>
    </row>
    <row r="55" spans="1:21" s="61" customFormat="1" ht="30" customHeight="1" x14ac:dyDescent="0.2">
      <c r="A55" s="61" t="s">
        <v>521</v>
      </c>
      <c r="B55" s="566" t="s">
        <v>422</v>
      </c>
      <c r="C55" s="566"/>
      <c r="D55" s="566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545</v>
      </c>
    </row>
    <row r="57" spans="1:21" ht="24.95" customHeight="1" x14ac:dyDescent="0.2"/>
    <row r="58" spans="1:21" ht="15" customHeight="1" x14ac:dyDescent="0.2">
      <c r="A58" s="567" t="s">
        <v>229</v>
      </c>
      <c r="B58" s="568"/>
      <c r="C58" s="568"/>
      <c r="D58" s="569"/>
    </row>
    <row r="59" spans="1:21" ht="15" customHeight="1" x14ac:dyDescent="0.2">
      <c r="A59" s="141" t="s">
        <v>11</v>
      </c>
      <c r="B59" s="570" t="s">
        <v>230</v>
      </c>
      <c r="C59" s="571"/>
      <c r="D59" s="137" t="s">
        <v>231</v>
      </c>
    </row>
    <row r="60" spans="1:21" ht="15" customHeight="1" x14ac:dyDescent="0.2">
      <c r="A60" s="417" t="s">
        <v>439</v>
      </c>
      <c r="B60" s="572"/>
      <c r="C60" s="573"/>
      <c r="D60" s="574" t="s">
        <v>232</v>
      </c>
    </row>
    <row r="61" spans="1:21" ht="24.95" customHeight="1" x14ac:dyDescent="0.2">
      <c r="A61" s="138" t="s">
        <v>520</v>
      </c>
      <c r="B61" s="139" t="s">
        <v>233</v>
      </c>
      <c r="C61" s="142" t="s">
        <v>234</v>
      </c>
      <c r="D61" s="575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449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519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440</v>
      </c>
    </row>
    <row r="69" spans="1:21" s="61" customFormat="1" ht="30" customHeight="1" x14ac:dyDescent="0.2">
      <c r="A69" s="61" t="s">
        <v>521</v>
      </c>
      <c r="B69" s="566" t="s">
        <v>422</v>
      </c>
      <c r="C69" s="566"/>
      <c r="D69" s="566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545</v>
      </c>
    </row>
    <row r="71" spans="1:21" ht="11.25" customHeight="1" x14ac:dyDescent="0.2"/>
    <row r="72" spans="1:21" ht="15" customHeight="1" x14ac:dyDescent="0.2">
      <c r="A72" s="567" t="s">
        <v>229</v>
      </c>
      <c r="B72" s="568"/>
      <c r="C72" s="568"/>
      <c r="D72" s="569"/>
    </row>
    <row r="73" spans="1:21" ht="15" customHeight="1" x14ac:dyDescent="0.2">
      <c r="A73" s="444" t="s">
        <v>11</v>
      </c>
      <c r="B73" s="570" t="s">
        <v>230</v>
      </c>
      <c r="C73" s="571"/>
      <c r="D73" s="137" t="s">
        <v>231</v>
      </c>
    </row>
    <row r="74" spans="1:21" ht="15" customHeight="1" x14ac:dyDescent="0.2">
      <c r="A74" s="417" t="s">
        <v>439</v>
      </c>
      <c r="B74" s="572"/>
      <c r="C74" s="573"/>
      <c r="D74" s="574" t="s">
        <v>232</v>
      </c>
    </row>
    <row r="75" spans="1:21" ht="24.95" customHeight="1" x14ac:dyDescent="0.2">
      <c r="A75" s="138" t="s">
        <v>520</v>
      </c>
      <c r="B75" s="139" t="s">
        <v>233</v>
      </c>
      <c r="C75" s="142" t="s">
        <v>234</v>
      </c>
      <c r="D75" s="575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449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519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440</v>
      </c>
    </row>
    <row r="83" spans="1:21" s="61" customFormat="1" ht="30" customHeight="1" x14ac:dyDescent="0.2">
      <c r="A83" s="61" t="s">
        <v>521</v>
      </c>
      <c r="B83" s="566" t="s">
        <v>422</v>
      </c>
      <c r="C83" s="566"/>
      <c r="D83" s="566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545</v>
      </c>
    </row>
    <row r="85" spans="1:21" ht="12" customHeight="1" x14ac:dyDescent="0.2"/>
    <row r="86" spans="1:21" ht="15" customHeight="1" x14ac:dyDescent="0.2">
      <c r="A86" s="567" t="s">
        <v>229</v>
      </c>
      <c r="B86" s="568"/>
      <c r="C86" s="568"/>
      <c r="D86" s="569"/>
    </row>
    <row r="87" spans="1:21" ht="15" customHeight="1" x14ac:dyDescent="0.2">
      <c r="A87" s="444" t="s">
        <v>11</v>
      </c>
      <c r="B87" s="570" t="s">
        <v>230</v>
      </c>
      <c r="C87" s="571"/>
      <c r="D87" s="137" t="s">
        <v>231</v>
      </c>
    </row>
    <row r="88" spans="1:21" ht="15" customHeight="1" x14ac:dyDescent="0.2">
      <c r="A88" s="417" t="s">
        <v>439</v>
      </c>
      <c r="B88" s="572"/>
      <c r="C88" s="573"/>
      <c r="D88" s="574" t="s">
        <v>232</v>
      </c>
    </row>
    <row r="89" spans="1:21" ht="24.95" customHeight="1" x14ac:dyDescent="0.2">
      <c r="A89" s="138" t="s">
        <v>520</v>
      </c>
      <c r="B89" s="139" t="s">
        <v>233</v>
      </c>
      <c r="C89" s="142" t="s">
        <v>234</v>
      </c>
      <c r="D89" s="575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449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519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440</v>
      </c>
    </row>
    <row r="97" spans="1:21" s="61" customFormat="1" ht="30" customHeight="1" x14ac:dyDescent="0.2">
      <c r="A97" s="61" t="s">
        <v>521</v>
      </c>
      <c r="B97" s="566" t="s">
        <v>422</v>
      </c>
      <c r="C97" s="566"/>
      <c r="D97" s="566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545</v>
      </c>
    </row>
    <row r="99" spans="1:21" ht="12" customHeight="1" x14ac:dyDescent="0.2"/>
    <row r="100" spans="1:21" ht="15" customHeight="1" x14ac:dyDescent="0.2">
      <c r="A100" s="567" t="s">
        <v>229</v>
      </c>
      <c r="B100" s="568"/>
      <c r="C100" s="568"/>
      <c r="D100" s="569"/>
    </row>
    <row r="101" spans="1:21" ht="15" customHeight="1" x14ac:dyDescent="0.2">
      <c r="A101" s="444" t="s">
        <v>11</v>
      </c>
      <c r="B101" s="570" t="s">
        <v>230</v>
      </c>
      <c r="C101" s="571"/>
      <c r="D101" s="137" t="s">
        <v>231</v>
      </c>
    </row>
    <row r="102" spans="1:21" ht="15" customHeight="1" x14ac:dyDescent="0.2">
      <c r="A102" s="417" t="s">
        <v>439</v>
      </c>
      <c r="B102" s="572"/>
      <c r="C102" s="573"/>
      <c r="D102" s="574" t="s">
        <v>232</v>
      </c>
    </row>
    <row r="103" spans="1:21" ht="24.95" customHeight="1" x14ac:dyDescent="0.2">
      <c r="A103" s="138" t="s">
        <v>520</v>
      </c>
      <c r="B103" s="139" t="s">
        <v>233</v>
      </c>
      <c r="C103" s="142" t="s">
        <v>234</v>
      </c>
      <c r="D103" s="575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449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519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440</v>
      </c>
    </row>
    <row r="111" spans="1:21" s="61" customFormat="1" ht="30" customHeight="1" x14ac:dyDescent="0.2">
      <c r="A111" s="61" t="s">
        <v>521</v>
      </c>
      <c r="B111" s="566" t="s">
        <v>422</v>
      </c>
      <c r="C111" s="566"/>
      <c r="D111" s="566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545</v>
      </c>
    </row>
    <row r="113" spans="1:21" ht="12" customHeight="1" x14ac:dyDescent="0.2"/>
    <row r="114" spans="1:21" ht="15" customHeight="1" x14ac:dyDescent="0.2">
      <c r="A114" s="567" t="s">
        <v>229</v>
      </c>
      <c r="B114" s="568"/>
      <c r="C114" s="568"/>
      <c r="D114" s="569"/>
    </row>
    <row r="115" spans="1:21" ht="15" customHeight="1" x14ac:dyDescent="0.2">
      <c r="A115" s="444" t="s">
        <v>11</v>
      </c>
      <c r="B115" s="570" t="s">
        <v>230</v>
      </c>
      <c r="C115" s="571"/>
      <c r="D115" s="137" t="s">
        <v>231</v>
      </c>
    </row>
    <row r="116" spans="1:21" ht="15" customHeight="1" x14ac:dyDescent="0.2">
      <c r="A116" s="417" t="s">
        <v>439</v>
      </c>
      <c r="B116" s="572"/>
      <c r="C116" s="573"/>
      <c r="D116" s="574" t="s">
        <v>232</v>
      </c>
    </row>
    <row r="117" spans="1:21" ht="24.95" customHeight="1" x14ac:dyDescent="0.2">
      <c r="A117" s="138" t="s">
        <v>520</v>
      </c>
      <c r="B117" s="139" t="s">
        <v>233</v>
      </c>
      <c r="C117" s="142" t="s">
        <v>234</v>
      </c>
      <c r="D117" s="575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449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519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440</v>
      </c>
    </row>
    <row r="125" spans="1:21" s="61" customFormat="1" ht="30" customHeight="1" x14ac:dyDescent="0.2">
      <c r="A125" s="61" t="s">
        <v>521</v>
      </c>
      <c r="B125" s="566" t="s">
        <v>422</v>
      </c>
      <c r="C125" s="566"/>
      <c r="D125" s="566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545</v>
      </c>
    </row>
    <row r="127" spans="1:21" ht="11.25" customHeight="1" x14ac:dyDescent="0.2"/>
    <row r="128" spans="1:21" ht="15" customHeight="1" x14ac:dyDescent="0.2">
      <c r="A128" s="567" t="s">
        <v>229</v>
      </c>
      <c r="B128" s="568"/>
      <c r="C128" s="568"/>
      <c r="D128" s="569"/>
    </row>
    <row r="129" spans="1:21" ht="15" customHeight="1" x14ac:dyDescent="0.2">
      <c r="A129" s="444" t="s">
        <v>11</v>
      </c>
      <c r="B129" s="570" t="s">
        <v>230</v>
      </c>
      <c r="C129" s="571"/>
      <c r="D129" s="137" t="s">
        <v>231</v>
      </c>
    </row>
    <row r="130" spans="1:21" ht="15" customHeight="1" x14ac:dyDescent="0.2">
      <c r="A130" s="417" t="s">
        <v>439</v>
      </c>
      <c r="B130" s="572"/>
      <c r="C130" s="573"/>
      <c r="D130" s="574" t="s">
        <v>232</v>
      </c>
    </row>
    <row r="131" spans="1:21" ht="24.95" customHeight="1" x14ac:dyDescent="0.2">
      <c r="A131" s="138" t="s">
        <v>520</v>
      </c>
      <c r="B131" s="139" t="s">
        <v>233</v>
      </c>
      <c r="C131" s="142" t="s">
        <v>234</v>
      </c>
      <c r="D131" s="575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449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519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440</v>
      </c>
    </row>
    <row r="139" spans="1:21" s="61" customFormat="1" ht="30" customHeight="1" x14ac:dyDescent="0.2">
      <c r="A139" s="61" t="s">
        <v>521</v>
      </c>
      <c r="B139" s="566" t="s">
        <v>422</v>
      </c>
      <c r="C139" s="566"/>
      <c r="D139" s="566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545</v>
      </c>
    </row>
    <row r="141" spans="1:21" ht="12" customHeight="1" x14ac:dyDescent="0.2"/>
    <row r="142" spans="1:21" ht="15" customHeight="1" x14ac:dyDescent="0.2">
      <c r="A142" s="567" t="s">
        <v>229</v>
      </c>
      <c r="B142" s="568"/>
      <c r="C142" s="568"/>
      <c r="D142" s="569"/>
    </row>
    <row r="143" spans="1:21" ht="15" customHeight="1" x14ac:dyDescent="0.2">
      <c r="A143" s="444" t="s">
        <v>11</v>
      </c>
      <c r="B143" s="570" t="s">
        <v>230</v>
      </c>
      <c r="C143" s="571"/>
      <c r="D143" s="137" t="s">
        <v>231</v>
      </c>
    </row>
    <row r="144" spans="1:21" ht="15" customHeight="1" x14ac:dyDescent="0.2">
      <c r="A144" s="417" t="s">
        <v>439</v>
      </c>
      <c r="B144" s="572"/>
      <c r="C144" s="573"/>
      <c r="D144" s="574" t="s">
        <v>232</v>
      </c>
    </row>
    <row r="145" spans="1:21" ht="24.95" customHeight="1" x14ac:dyDescent="0.2">
      <c r="A145" s="138" t="s">
        <v>520</v>
      </c>
      <c r="B145" s="139" t="s">
        <v>233</v>
      </c>
      <c r="C145" s="142" t="s">
        <v>234</v>
      </c>
      <c r="D145" s="575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449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519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440</v>
      </c>
    </row>
    <row r="153" spans="1:21" s="61" customFormat="1" ht="30" customHeight="1" x14ac:dyDescent="0.2">
      <c r="A153" s="61" t="s">
        <v>521</v>
      </c>
      <c r="B153" s="566" t="s">
        <v>422</v>
      </c>
      <c r="C153" s="566"/>
      <c r="D153" s="566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545</v>
      </c>
    </row>
    <row r="155" spans="1:21" ht="13.5" customHeight="1" x14ac:dyDescent="0.2"/>
    <row r="156" spans="1:21" ht="15" customHeight="1" x14ac:dyDescent="0.2">
      <c r="A156" s="567" t="s">
        <v>229</v>
      </c>
      <c r="B156" s="568"/>
      <c r="C156" s="568"/>
      <c r="D156" s="569"/>
    </row>
    <row r="157" spans="1:21" ht="15" customHeight="1" x14ac:dyDescent="0.2">
      <c r="A157" s="444" t="s">
        <v>11</v>
      </c>
      <c r="B157" s="570" t="s">
        <v>230</v>
      </c>
      <c r="C157" s="571"/>
      <c r="D157" s="137" t="s">
        <v>231</v>
      </c>
    </row>
    <row r="158" spans="1:21" ht="15" customHeight="1" x14ac:dyDescent="0.2">
      <c r="A158" s="417" t="s">
        <v>439</v>
      </c>
      <c r="B158" s="572"/>
      <c r="C158" s="573"/>
      <c r="D158" s="574" t="s">
        <v>232</v>
      </c>
    </row>
    <row r="159" spans="1:21" ht="24.95" customHeight="1" x14ac:dyDescent="0.2">
      <c r="A159" s="138" t="s">
        <v>520</v>
      </c>
      <c r="B159" s="139" t="s">
        <v>233</v>
      </c>
      <c r="C159" s="142" t="s">
        <v>234</v>
      </c>
      <c r="D159" s="575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449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519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440</v>
      </c>
    </row>
    <row r="167" spans="1:21" s="61" customFormat="1" ht="30" customHeight="1" x14ac:dyDescent="0.2">
      <c r="A167" s="61" t="s">
        <v>521</v>
      </c>
      <c r="B167" s="566" t="s">
        <v>422</v>
      </c>
      <c r="C167" s="566"/>
      <c r="D167" s="566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545</v>
      </c>
    </row>
    <row r="169" spans="1:21" ht="12.75" customHeight="1" x14ac:dyDescent="0.2"/>
    <row r="170" spans="1:21" ht="15" customHeight="1" x14ac:dyDescent="0.2">
      <c r="A170" s="567" t="s">
        <v>229</v>
      </c>
      <c r="B170" s="568"/>
      <c r="C170" s="568"/>
      <c r="D170" s="569"/>
    </row>
    <row r="171" spans="1:21" ht="15" customHeight="1" x14ac:dyDescent="0.2">
      <c r="A171" s="444" t="s">
        <v>11</v>
      </c>
      <c r="B171" s="570" t="s">
        <v>230</v>
      </c>
      <c r="C171" s="571"/>
      <c r="D171" s="137" t="s">
        <v>231</v>
      </c>
    </row>
    <row r="172" spans="1:21" ht="15" customHeight="1" x14ac:dyDescent="0.2">
      <c r="A172" s="417" t="s">
        <v>439</v>
      </c>
      <c r="B172" s="572"/>
      <c r="C172" s="573"/>
      <c r="D172" s="574" t="s">
        <v>232</v>
      </c>
    </row>
    <row r="173" spans="1:21" ht="24.95" customHeight="1" x14ac:dyDescent="0.2">
      <c r="A173" s="138" t="s">
        <v>520</v>
      </c>
      <c r="B173" s="139" t="s">
        <v>233</v>
      </c>
      <c r="C173" s="142" t="s">
        <v>234</v>
      </c>
      <c r="D173" s="575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449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519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440</v>
      </c>
    </row>
    <row r="181" spans="1:21" s="61" customFormat="1" ht="30" customHeight="1" x14ac:dyDescent="0.2">
      <c r="A181" s="61" t="s">
        <v>521</v>
      </c>
      <c r="B181" s="566" t="s">
        <v>422</v>
      </c>
      <c r="C181" s="566"/>
      <c r="D181" s="566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545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67" t="s">
        <v>229</v>
      </c>
      <c r="B184" s="568"/>
      <c r="C184" s="568"/>
      <c r="D184" s="569"/>
    </row>
    <row r="185" spans="1:21" ht="15" customHeight="1" x14ac:dyDescent="0.2">
      <c r="A185" s="464" t="s">
        <v>11</v>
      </c>
      <c r="B185" s="570" t="s">
        <v>230</v>
      </c>
      <c r="C185" s="571"/>
      <c r="D185" s="137" t="s">
        <v>231</v>
      </c>
    </row>
    <row r="186" spans="1:21" ht="15" customHeight="1" x14ac:dyDescent="0.2">
      <c r="A186" s="417" t="s">
        <v>439</v>
      </c>
      <c r="B186" s="572"/>
      <c r="C186" s="573"/>
      <c r="D186" s="574" t="s">
        <v>232</v>
      </c>
    </row>
    <row r="187" spans="1:21" ht="24.95" customHeight="1" x14ac:dyDescent="0.2">
      <c r="A187" s="138" t="s">
        <v>520</v>
      </c>
      <c r="B187" s="139" t="s">
        <v>233</v>
      </c>
      <c r="C187" s="142" t="s">
        <v>234</v>
      </c>
      <c r="D187" s="575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449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519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440</v>
      </c>
    </row>
    <row r="195" spans="1:21" s="61" customFormat="1" ht="30" customHeight="1" x14ac:dyDescent="0.2">
      <c r="A195" s="61" t="s">
        <v>521</v>
      </c>
      <c r="B195" s="566" t="s">
        <v>422</v>
      </c>
      <c r="C195" s="566"/>
      <c r="D195" s="566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545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67" t="s">
        <v>229</v>
      </c>
      <c r="B198" s="568"/>
      <c r="C198" s="568"/>
      <c r="D198" s="569"/>
    </row>
    <row r="199" spans="1:21" ht="15" customHeight="1" x14ac:dyDescent="0.2">
      <c r="A199" s="464" t="s">
        <v>11</v>
      </c>
      <c r="B199" s="570" t="s">
        <v>230</v>
      </c>
      <c r="C199" s="571"/>
      <c r="D199" s="137" t="s">
        <v>231</v>
      </c>
    </row>
    <row r="200" spans="1:21" ht="15" customHeight="1" x14ac:dyDescent="0.2">
      <c r="A200" s="417" t="s">
        <v>439</v>
      </c>
      <c r="B200" s="572"/>
      <c r="C200" s="573"/>
      <c r="D200" s="574" t="s">
        <v>232</v>
      </c>
    </row>
    <row r="201" spans="1:21" ht="24.95" customHeight="1" x14ac:dyDescent="0.2">
      <c r="A201" s="138" t="s">
        <v>520</v>
      </c>
      <c r="B201" s="139" t="s">
        <v>233</v>
      </c>
      <c r="C201" s="142" t="s">
        <v>234</v>
      </c>
      <c r="D201" s="575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449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519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440</v>
      </c>
    </row>
    <row r="209" spans="1:21" s="61" customFormat="1" ht="30" customHeight="1" x14ac:dyDescent="0.2">
      <c r="A209" s="61" t="s">
        <v>521</v>
      </c>
      <c r="B209" s="566" t="s">
        <v>422</v>
      </c>
      <c r="C209" s="566"/>
      <c r="D209" s="566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545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67" t="s">
        <v>229</v>
      </c>
      <c r="B212" s="568"/>
      <c r="C212" s="568"/>
      <c r="D212" s="569"/>
    </row>
    <row r="213" spans="1:21" ht="15" customHeight="1" x14ac:dyDescent="0.2">
      <c r="A213" s="464" t="s">
        <v>11</v>
      </c>
      <c r="B213" s="570" t="s">
        <v>230</v>
      </c>
      <c r="C213" s="571"/>
      <c r="D213" s="137" t="s">
        <v>231</v>
      </c>
    </row>
    <row r="214" spans="1:21" ht="15" customHeight="1" x14ac:dyDescent="0.2">
      <c r="A214" s="417" t="s">
        <v>439</v>
      </c>
      <c r="B214" s="572"/>
      <c r="C214" s="573"/>
      <c r="D214" s="574" t="s">
        <v>232</v>
      </c>
    </row>
    <row r="215" spans="1:21" ht="24.95" customHeight="1" x14ac:dyDescent="0.2">
      <c r="A215" s="138" t="s">
        <v>520</v>
      </c>
      <c r="B215" s="139" t="s">
        <v>233</v>
      </c>
      <c r="C215" s="142" t="s">
        <v>234</v>
      </c>
      <c r="D215" s="575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449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519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440</v>
      </c>
    </row>
    <row r="223" spans="1:21" s="61" customFormat="1" ht="30" customHeight="1" x14ac:dyDescent="0.2">
      <c r="A223" s="61" t="s">
        <v>521</v>
      </c>
      <c r="B223" s="566" t="s">
        <v>422</v>
      </c>
      <c r="C223" s="566"/>
      <c r="D223" s="566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545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67" t="s">
        <v>229</v>
      </c>
      <c r="B226" s="568"/>
      <c r="C226" s="568"/>
      <c r="D226" s="569"/>
    </row>
    <row r="227" spans="1:21" ht="15" customHeight="1" x14ac:dyDescent="0.2">
      <c r="A227" s="464" t="s">
        <v>11</v>
      </c>
      <c r="B227" s="570" t="s">
        <v>230</v>
      </c>
      <c r="C227" s="571"/>
      <c r="D227" s="137" t="s">
        <v>231</v>
      </c>
    </row>
    <row r="228" spans="1:21" ht="15" customHeight="1" x14ac:dyDescent="0.2">
      <c r="A228" s="417" t="s">
        <v>439</v>
      </c>
      <c r="B228" s="572"/>
      <c r="C228" s="573"/>
      <c r="D228" s="574" t="s">
        <v>232</v>
      </c>
    </row>
    <row r="229" spans="1:21" ht="24.95" customHeight="1" x14ac:dyDescent="0.2">
      <c r="A229" s="138" t="s">
        <v>520</v>
      </c>
      <c r="B229" s="139" t="s">
        <v>233</v>
      </c>
      <c r="C229" s="142" t="s">
        <v>234</v>
      </c>
      <c r="D229" s="575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449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519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440</v>
      </c>
    </row>
    <row r="237" spans="1:21" s="61" customFormat="1" ht="30" customHeight="1" x14ac:dyDescent="0.2">
      <c r="A237" s="61" t="s">
        <v>521</v>
      </c>
      <c r="B237" s="566" t="s">
        <v>422</v>
      </c>
      <c r="C237" s="566"/>
      <c r="D237" s="566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545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67" t="s">
        <v>229</v>
      </c>
      <c r="B240" s="568"/>
      <c r="C240" s="568"/>
      <c r="D240" s="569"/>
    </row>
    <row r="241" spans="1:21" ht="15" customHeight="1" x14ac:dyDescent="0.2">
      <c r="A241" s="464" t="s">
        <v>11</v>
      </c>
      <c r="B241" s="570" t="s">
        <v>230</v>
      </c>
      <c r="C241" s="571"/>
      <c r="D241" s="137" t="s">
        <v>231</v>
      </c>
    </row>
    <row r="242" spans="1:21" ht="15" customHeight="1" x14ac:dyDescent="0.2">
      <c r="A242" s="417" t="s">
        <v>439</v>
      </c>
      <c r="B242" s="572"/>
      <c r="C242" s="573"/>
      <c r="D242" s="574" t="s">
        <v>232</v>
      </c>
    </row>
    <row r="243" spans="1:21" ht="24.95" customHeight="1" x14ac:dyDescent="0.2">
      <c r="A243" s="138" t="s">
        <v>520</v>
      </c>
      <c r="B243" s="139" t="s">
        <v>233</v>
      </c>
      <c r="C243" s="142" t="s">
        <v>234</v>
      </c>
      <c r="D243" s="575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449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519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440</v>
      </c>
    </row>
    <row r="251" spans="1:21" s="61" customFormat="1" ht="30" customHeight="1" x14ac:dyDescent="0.2">
      <c r="A251" s="61" t="s">
        <v>521</v>
      </c>
      <c r="B251" s="566" t="s">
        <v>422</v>
      </c>
      <c r="C251" s="566"/>
      <c r="D251" s="566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545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67" t="s">
        <v>229</v>
      </c>
      <c r="B254" s="568"/>
      <c r="C254" s="568"/>
      <c r="D254" s="569"/>
    </row>
    <row r="255" spans="1:21" ht="15" customHeight="1" x14ac:dyDescent="0.2">
      <c r="A255" s="464" t="s">
        <v>11</v>
      </c>
      <c r="B255" s="570" t="s">
        <v>230</v>
      </c>
      <c r="C255" s="571"/>
      <c r="D255" s="137" t="s">
        <v>231</v>
      </c>
    </row>
    <row r="256" spans="1:21" ht="15" customHeight="1" x14ac:dyDescent="0.2">
      <c r="A256" s="417" t="s">
        <v>439</v>
      </c>
      <c r="B256" s="572"/>
      <c r="C256" s="573"/>
      <c r="D256" s="574" t="s">
        <v>232</v>
      </c>
    </row>
    <row r="257" spans="1:21" ht="24.95" customHeight="1" x14ac:dyDescent="0.2">
      <c r="A257" s="138" t="s">
        <v>520</v>
      </c>
      <c r="B257" s="139" t="s">
        <v>233</v>
      </c>
      <c r="C257" s="142" t="s">
        <v>234</v>
      </c>
      <c r="D257" s="575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449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519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440</v>
      </c>
    </row>
    <row r="265" spans="1:21" s="61" customFormat="1" ht="30" customHeight="1" x14ac:dyDescent="0.2">
      <c r="A265" s="61" t="s">
        <v>521</v>
      </c>
      <c r="B265" s="566" t="s">
        <v>422</v>
      </c>
      <c r="C265" s="566"/>
      <c r="D265" s="566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545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67" t="s">
        <v>229</v>
      </c>
      <c r="B268" s="568"/>
      <c r="C268" s="568"/>
      <c r="D268" s="569"/>
    </row>
    <row r="269" spans="1:21" ht="15" customHeight="1" x14ac:dyDescent="0.2">
      <c r="A269" s="464" t="s">
        <v>11</v>
      </c>
      <c r="B269" s="570" t="s">
        <v>230</v>
      </c>
      <c r="C269" s="571"/>
      <c r="D269" s="137" t="s">
        <v>231</v>
      </c>
    </row>
    <row r="270" spans="1:21" ht="15" customHeight="1" x14ac:dyDescent="0.2">
      <c r="A270" s="417" t="s">
        <v>439</v>
      </c>
      <c r="B270" s="572"/>
      <c r="C270" s="573"/>
      <c r="D270" s="574" t="s">
        <v>232</v>
      </c>
    </row>
    <row r="271" spans="1:21" ht="24.95" customHeight="1" x14ac:dyDescent="0.2">
      <c r="A271" s="138" t="s">
        <v>520</v>
      </c>
      <c r="B271" s="139" t="s">
        <v>233</v>
      </c>
      <c r="C271" s="142" t="s">
        <v>234</v>
      </c>
      <c r="D271" s="575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449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519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440</v>
      </c>
    </row>
    <row r="279" spans="1:21" s="61" customFormat="1" ht="30" customHeight="1" x14ac:dyDescent="0.2">
      <c r="A279" s="61" t="s">
        <v>521</v>
      </c>
      <c r="B279" s="566" t="s">
        <v>422</v>
      </c>
      <c r="C279" s="566"/>
      <c r="D279" s="566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545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67" t="s">
        <v>229</v>
      </c>
      <c r="B282" s="568"/>
      <c r="C282" s="568"/>
      <c r="D282" s="569"/>
    </row>
    <row r="283" spans="1:21" ht="15" customHeight="1" x14ac:dyDescent="0.2">
      <c r="A283" s="464" t="s">
        <v>11</v>
      </c>
      <c r="B283" s="570" t="s">
        <v>230</v>
      </c>
      <c r="C283" s="571"/>
      <c r="D283" s="137" t="s">
        <v>231</v>
      </c>
    </row>
    <row r="284" spans="1:21" ht="15" customHeight="1" x14ac:dyDescent="0.2">
      <c r="A284" s="417" t="s">
        <v>439</v>
      </c>
      <c r="B284" s="572"/>
      <c r="C284" s="573"/>
      <c r="D284" s="574" t="s">
        <v>232</v>
      </c>
    </row>
    <row r="285" spans="1:21" ht="24.95" customHeight="1" x14ac:dyDescent="0.2">
      <c r="A285" s="138" t="s">
        <v>520</v>
      </c>
      <c r="B285" s="139" t="s">
        <v>233</v>
      </c>
      <c r="C285" s="142" t="s">
        <v>234</v>
      </c>
      <c r="D285" s="575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449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519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440</v>
      </c>
    </row>
    <row r="293" spans="1:21" s="61" customFormat="1" ht="30" customHeight="1" x14ac:dyDescent="0.2">
      <c r="A293" s="61" t="s">
        <v>521</v>
      </c>
      <c r="B293" s="566" t="s">
        <v>422</v>
      </c>
      <c r="C293" s="566"/>
      <c r="D293" s="566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545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67" t="s">
        <v>229</v>
      </c>
      <c r="B296" s="568"/>
      <c r="C296" s="568"/>
      <c r="D296" s="569"/>
    </row>
    <row r="297" spans="1:21" ht="15" customHeight="1" x14ac:dyDescent="0.2">
      <c r="A297" s="464" t="s">
        <v>11</v>
      </c>
      <c r="B297" s="570" t="s">
        <v>230</v>
      </c>
      <c r="C297" s="571"/>
      <c r="D297" s="137" t="s">
        <v>231</v>
      </c>
    </row>
    <row r="298" spans="1:21" ht="15" customHeight="1" x14ac:dyDescent="0.2">
      <c r="A298" s="417" t="s">
        <v>439</v>
      </c>
      <c r="B298" s="572"/>
      <c r="C298" s="573"/>
      <c r="D298" s="574" t="s">
        <v>232</v>
      </c>
    </row>
    <row r="299" spans="1:21" ht="24.95" customHeight="1" x14ac:dyDescent="0.2">
      <c r="A299" s="138" t="s">
        <v>520</v>
      </c>
      <c r="B299" s="139" t="s">
        <v>233</v>
      </c>
      <c r="C299" s="142" t="s">
        <v>234</v>
      </c>
      <c r="D299" s="575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449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519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440</v>
      </c>
    </row>
    <row r="307" spans="1:21" s="61" customFormat="1" ht="30" customHeight="1" x14ac:dyDescent="0.2">
      <c r="A307" s="61" t="s">
        <v>521</v>
      </c>
      <c r="B307" s="566" t="s">
        <v>422</v>
      </c>
      <c r="C307" s="566"/>
      <c r="D307" s="566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545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67" t="s">
        <v>229</v>
      </c>
      <c r="B310" s="568"/>
      <c r="C310" s="568"/>
      <c r="D310" s="569"/>
    </row>
    <row r="311" spans="1:21" ht="15" customHeight="1" x14ac:dyDescent="0.2">
      <c r="A311" s="464" t="s">
        <v>11</v>
      </c>
      <c r="B311" s="570" t="s">
        <v>230</v>
      </c>
      <c r="C311" s="571"/>
      <c r="D311" s="137" t="s">
        <v>231</v>
      </c>
    </row>
    <row r="312" spans="1:21" ht="15" customHeight="1" x14ac:dyDescent="0.2">
      <c r="A312" s="417" t="s">
        <v>439</v>
      </c>
      <c r="B312" s="572"/>
      <c r="C312" s="573"/>
      <c r="D312" s="574" t="s">
        <v>232</v>
      </c>
    </row>
    <row r="313" spans="1:21" ht="24.95" customHeight="1" x14ac:dyDescent="0.2">
      <c r="A313" s="138" t="s">
        <v>520</v>
      </c>
      <c r="B313" s="139" t="s">
        <v>233</v>
      </c>
      <c r="C313" s="142" t="s">
        <v>234</v>
      </c>
      <c r="D313" s="575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449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519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440</v>
      </c>
    </row>
    <row r="321" spans="1:21" s="61" customFormat="1" ht="30" customHeight="1" x14ac:dyDescent="0.2">
      <c r="A321" s="61" t="s">
        <v>521</v>
      </c>
      <c r="B321" s="566" t="s">
        <v>422</v>
      </c>
      <c r="C321" s="566"/>
      <c r="D321" s="566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545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471</v>
      </c>
      <c r="B500" s="458" t="s">
        <v>239</v>
      </c>
      <c r="C500" s="462"/>
      <c r="D500" s="462"/>
    </row>
    <row r="501" spans="1:7" s="454" customFormat="1" ht="11.25" x14ac:dyDescent="0.2">
      <c r="A501" s="454" t="s">
        <v>472</v>
      </c>
      <c r="B501" s="459"/>
      <c r="C501" s="462"/>
      <c r="D501" s="462"/>
    </row>
    <row r="502" spans="1:7" s="454" customFormat="1" ht="11.25" x14ac:dyDescent="0.2">
      <c r="A502" s="454" t="s">
        <v>473</v>
      </c>
      <c r="B502" s="459"/>
      <c r="C502" s="462"/>
      <c r="D502" s="462"/>
    </row>
    <row r="503" spans="1:7" s="454" customFormat="1" ht="11.25" x14ac:dyDescent="0.2">
      <c r="A503" s="454" t="s">
        <v>474</v>
      </c>
      <c r="B503" s="459"/>
      <c r="C503" s="462"/>
      <c r="D503" s="462"/>
    </row>
    <row r="504" spans="1:7" s="454" customFormat="1" ht="11.25" x14ac:dyDescent="0.2">
      <c r="A504" s="454" t="s">
        <v>475</v>
      </c>
      <c r="B504" s="459"/>
      <c r="C504" s="462"/>
      <c r="D504" s="462"/>
    </row>
    <row r="505" spans="1:7" s="454" customFormat="1" ht="11.25" x14ac:dyDescent="0.2">
      <c r="A505" s="454" t="s">
        <v>476</v>
      </c>
      <c r="B505" s="459"/>
      <c r="C505" s="462"/>
      <c r="D505" s="462"/>
    </row>
    <row r="506" spans="1:7" s="454" customFormat="1" ht="11.25" x14ac:dyDescent="0.2">
      <c r="A506" s="454" t="s">
        <v>477</v>
      </c>
      <c r="B506" s="459"/>
      <c r="C506" s="462"/>
      <c r="D506" s="462"/>
    </row>
    <row r="507" spans="1:7" s="454" customFormat="1" ht="11.25" x14ac:dyDescent="0.2">
      <c r="A507" s="454" t="s">
        <v>478</v>
      </c>
      <c r="B507" s="459"/>
      <c r="C507" s="462"/>
      <c r="D507" s="462"/>
    </row>
    <row r="508" spans="1:7" s="454" customFormat="1" ht="11.25" x14ac:dyDescent="0.2">
      <c r="A508" s="454" t="s">
        <v>479</v>
      </c>
      <c r="B508" s="459"/>
      <c r="C508" s="462"/>
      <c r="D508" s="462"/>
    </row>
    <row r="509" spans="1:7" s="454" customFormat="1" ht="11.25" x14ac:dyDescent="0.2">
      <c r="A509" s="454" t="s">
        <v>480</v>
      </c>
      <c r="B509" s="459"/>
      <c r="C509" s="462"/>
      <c r="D509" s="462"/>
    </row>
    <row r="510" spans="1:7" s="454" customFormat="1" ht="11.25" x14ac:dyDescent="0.2">
      <c r="A510" s="454" t="s">
        <v>481</v>
      </c>
      <c r="B510" s="459"/>
      <c r="C510" s="462"/>
      <c r="D510" s="462"/>
    </row>
    <row r="511" spans="1:7" s="454" customFormat="1" ht="11.25" x14ac:dyDescent="0.2">
      <c r="A511" s="454" t="s">
        <v>482</v>
      </c>
      <c r="B511" s="459"/>
      <c r="C511" s="462"/>
      <c r="D511" s="462"/>
    </row>
    <row r="512" spans="1:7" s="454" customFormat="1" ht="11.25" x14ac:dyDescent="0.2">
      <c r="A512" s="454" t="s">
        <v>483</v>
      </c>
      <c r="B512" s="459"/>
      <c r="C512" s="462"/>
      <c r="D512" s="462"/>
    </row>
    <row r="513" spans="1:4" s="454" customFormat="1" ht="11.25" x14ac:dyDescent="0.2">
      <c r="A513" s="454" t="s">
        <v>484</v>
      </c>
      <c r="B513" s="459"/>
      <c r="C513" s="462"/>
      <c r="D513" s="462"/>
    </row>
    <row r="514" spans="1:4" s="454" customFormat="1" ht="11.25" x14ac:dyDescent="0.2">
      <c r="A514" s="454" t="s">
        <v>485</v>
      </c>
      <c r="B514" s="459"/>
      <c r="C514" s="462"/>
      <c r="D514" s="462"/>
    </row>
    <row r="515" spans="1:4" s="454" customFormat="1" ht="11.25" x14ac:dyDescent="0.2">
      <c r="A515" s="454" t="s">
        <v>486</v>
      </c>
      <c r="B515" s="459"/>
      <c r="C515" s="462"/>
      <c r="D515" s="462"/>
    </row>
    <row r="516" spans="1:4" s="454" customFormat="1" ht="11.25" x14ac:dyDescent="0.2">
      <c r="A516" s="454" t="s">
        <v>487</v>
      </c>
      <c r="B516" s="459"/>
      <c r="C516" s="462"/>
      <c r="D516" s="462"/>
    </row>
    <row r="517" spans="1:4" s="454" customFormat="1" ht="11.25" x14ac:dyDescent="0.2">
      <c r="A517" s="454" t="s">
        <v>488</v>
      </c>
      <c r="B517" s="459"/>
      <c r="C517" s="462"/>
      <c r="D517" s="462"/>
    </row>
    <row r="518" spans="1:4" s="454" customFormat="1" ht="11.25" x14ac:dyDescent="0.2">
      <c r="A518" s="454" t="s">
        <v>489</v>
      </c>
      <c r="B518" s="459"/>
      <c r="C518" s="462"/>
      <c r="D518" s="462"/>
    </row>
    <row r="519" spans="1:4" s="454" customFormat="1" ht="11.25" x14ac:dyDescent="0.2">
      <c r="A519" s="454" t="s">
        <v>490</v>
      </c>
      <c r="B519" s="459"/>
      <c r="C519" s="462"/>
      <c r="D519" s="462"/>
    </row>
    <row r="520" spans="1:4" s="454" customFormat="1" ht="11.25" x14ac:dyDescent="0.2">
      <c r="A520" s="454" t="s">
        <v>491</v>
      </c>
      <c r="B520" s="459"/>
      <c r="C520" s="462"/>
      <c r="D520" s="462"/>
    </row>
    <row r="521" spans="1:4" s="454" customFormat="1" ht="11.25" x14ac:dyDescent="0.2">
      <c r="A521" s="454" t="s">
        <v>492</v>
      </c>
      <c r="B521" s="459"/>
      <c r="C521" s="462"/>
      <c r="D521" s="462"/>
    </row>
    <row r="522" spans="1:4" s="454" customFormat="1" ht="11.25" x14ac:dyDescent="0.2">
      <c r="A522" s="454" t="s">
        <v>493</v>
      </c>
      <c r="B522" s="459"/>
      <c r="C522" s="462"/>
      <c r="D522" s="462"/>
    </row>
    <row r="523" spans="1:4" s="454" customFormat="1" ht="11.25" x14ac:dyDescent="0.2">
      <c r="A523" s="454" t="s">
        <v>494</v>
      </c>
      <c r="B523" s="459"/>
      <c r="C523" s="462"/>
      <c r="D523" s="462"/>
    </row>
    <row r="524" spans="1:4" s="454" customFormat="1" ht="11.25" x14ac:dyDescent="0.2">
      <c r="A524" s="454" t="s">
        <v>495</v>
      </c>
      <c r="B524" s="459"/>
      <c r="C524" s="462"/>
      <c r="D524" s="462"/>
    </row>
    <row r="525" spans="1:4" s="454" customFormat="1" ht="11.25" x14ac:dyDescent="0.2">
      <c r="A525" s="454" t="s">
        <v>496</v>
      </c>
      <c r="B525" s="459"/>
      <c r="C525" s="462"/>
      <c r="D525" s="462"/>
    </row>
    <row r="526" spans="1:4" s="454" customFormat="1" ht="11.25" x14ac:dyDescent="0.2">
      <c r="A526" s="454" t="s">
        <v>497</v>
      </c>
      <c r="B526" s="459"/>
      <c r="C526" s="462"/>
      <c r="D526" s="462"/>
    </row>
    <row r="527" spans="1:4" s="454" customFormat="1" ht="11.25" x14ac:dyDescent="0.2">
      <c r="A527" s="454" t="s">
        <v>498</v>
      </c>
      <c r="B527" s="459"/>
      <c r="C527" s="462"/>
      <c r="D527" s="462"/>
    </row>
    <row r="528" spans="1:4" s="454" customFormat="1" ht="11.25" x14ac:dyDescent="0.2">
      <c r="A528" s="454" t="s">
        <v>499</v>
      </c>
      <c r="B528" s="459"/>
      <c r="C528" s="462"/>
      <c r="D528" s="462"/>
    </row>
    <row r="529" spans="1:4" s="454" customFormat="1" ht="11.25" x14ac:dyDescent="0.2">
      <c r="A529" s="454" t="s">
        <v>500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9"/>
  <sheetViews>
    <sheetView showGridLines="0" topLeftCell="A34" zoomScaleNormal="100" workbookViewId="0">
      <selection activeCell="C41" sqref="C41"/>
    </sheetView>
  </sheetViews>
  <sheetFormatPr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79" t="s">
        <v>240</v>
      </c>
      <c r="B1" s="579"/>
      <c r="C1" s="579"/>
      <c r="D1" s="579"/>
    </row>
    <row r="2" spans="1:13" s="122" customFormat="1" ht="30" customHeight="1" x14ac:dyDescent="0.2">
      <c r="A2" s="580" t="s">
        <v>241</v>
      </c>
      <c r="B2" s="580"/>
      <c r="C2" s="580"/>
      <c r="D2" s="580"/>
    </row>
    <row r="3" spans="1:13" s="122" customFormat="1" ht="63" customHeight="1" x14ac:dyDescent="0.2">
      <c r="A3" s="586" t="s">
        <v>544</v>
      </c>
      <c r="B3" s="586"/>
      <c r="C3" s="586"/>
      <c r="D3" s="586"/>
      <c r="G3" s="144"/>
    </row>
    <row r="4" spans="1:13" s="122" customFormat="1" ht="20.100000000000001" customHeight="1" x14ac:dyDescent="0.2">
      <c r="A4" s="145" t="s">
        <v>243</v>
      </c>
      <c r="B4" s="581" t="s">
        <v>244</v>
      </c>
      <c r="C4" s="582"/>
      <c r="D4" s="583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0</v>
      </c>
      <c r="C6" s="343">
        <v>2</v>
      </c>
      <c r="D6" s="294">
        <f t="shared" ref="D6:D29" si="0">B6+C6</f>
        <v>2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18</v>
      </c>
      <c r="C7" s="343">
        <v>19</v>
      </c>
      <c r="D7" s="295">
        <f t="shared" si="0"/>
        <v>37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19</v>
      </c>
      <c r="C8" s="343">
        <v>47</v>
      </c>
      <c r="D8" s="295">
        <f t="shared" si="0"/>
        <v>66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7</v>
      </c>
      <c r="C9" s="343">
        <v>23</v>
      </c>
      <c r="D9" s="295">
        <f t="shared" si="0"/>
        <v>30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2</v>
      </c>
      <c r="C10" s="343">
        <v>9</v>
      </c>
      <c r="D10" s="295">
        <f t="shared" si="0"/>
        <v>11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2</v>
      </c>
      <c r="C11" s="343">
        <v>12</v>
      </c>
      <c r="D11" s="295">
        <f t="shared" si="0"/>
        <v>14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3</v>
      </c>
      <c r="C12" s="343">
        <v>2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1</v>
      </c>
      <c r="C13" s="343">
        <v>4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3</v>
      </c>
      <c r="C14" s="343">
        <v>6</v>
      </c>
      <c r="D14" s="295">
        <f t="shared" si="0"/>
        <v>9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3</v>
      </c>
      <c r="C15" s="343">
        <v>8</v>
      </c>
      <c r="D15" s="295">
        <f t="shared" si="0"/>
        <v>11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29</v>
      </c>
      <c r="C16" s="343">
        <v>38</v>
      </c>
      <c r="D16" s="295">
        <f t="shared" si="0"/>
        <v>67</v>
      </c>
      <c r="G16" s="147"/>
    </row>
    <row r="17" spans="1:7" s="126" customFormat="1" ht="15" customHeight="1" x14ac:dyDescent="0.2">
      <c r="A17" s="232" t="s">
        <v>259</v>
      </c>
      <c r="B17" s="343">
        <v>7</v>
      </c>
      <c r="C17" s="343">
        <v>18</v>
      </c>
      <c r="D17" s="295">
        <f t="shared" si="0"/>
        <v>25</v>
      </c>
      <c r="G17" s="147"/>
    </row>
    <row r="18" spans="1:7" s="126" customFormat="1" ht="15" customHeight="1" x14ac:dyDescent="0.2">
      <c r="A18" s="232" t="s">
        <v>260</v>
      </c>
      <c r="B18" s="343">
        <v>9</v>
      </c>
      <c r="C18" s="343">
        <v>8</v>
      </c>
      <c r="D18" s="295">
        <f t="shared" si="0"/>
        <v>17</v>
      </c>
      <c r="G18" s="147"/>
    </row>
    <row r="19" spans="1:7" s="126" customFormat="1" ht="15" customHeight="1" x14ac:dyDescent="0.2">
      <c r="A19" s="232" t="s">
        <v>261</v>
      </c>
      <c r="B19" s="343">
        <v>2</v>
      </c>
      <c r="C19" s="343">
        <v>3</v>
      </c>
      <c r="D19" s="295">
        <f t="shared" si="0"/>
        <v>5</v>
      </c>
      <c r="G19" s="147"/>
    </row>
    <row r="20" spans="1:7" s="126" customFormat="1" ht="15" customHeight="1" x14ac:dyDescent="0.2">
      <c r="A20" s="232" t="s">
        <v>262</v>
      </c>
      <c r="B20" s="343">
        <v>3</v>
      </c>
      <c r="C20" s="343">
        <v>6</v>
      </c>
      <c r="D20" s="295">
        <f t="shared" si="0"/>
        <v>9</v>
      </c>
      <c r="G20" s="147"/>
    </row>
    <row r="21" spans="1:7" s="126" customFormat="1" ht="15" customHeight="1" x14ac:dyDescent="0.2">
      <c r="A21" s="232" t="s">
        <v>263</v>
      </c>
      <c r="B21" s="343">
        <v>1</v>
      </c>
      <c r="C21" s="343">
        <v>0</v>
      </c>
      <c r="D21" s="295">
        <f t="shared" si="0"/>
        <v>1</v>
      </c>
      <c r="G21" s="147"/>
    </row>
    <row r="22" spans="1:7" s="126" customFormat="1" ht="15" customHeight="1" x14ac:dyDescent="0.2">
      <c r="A22" s="232" t="s">
        <v>264</v>
      </c>
      <c r="B22" s="343">
        <v>1</v>
      </c>
      <c r="C22" s="343">
        <v>0</v>
      </c>
      <c r="D22" s="295">
        <f t="shared" si="0"/>
        <v>1</v>
      </c>
      <c r="G22" s="147"/>
    </row>
    <row r="23" spans="1:7" s="126" customFormat="1" ht="15" customHeight="1" x14ac:dyDescent="0.2">
      <c r="A23" s="232" t="s">
        <v>265</v>
      </c>
      <c r="B23" s="343">
        <v>2</v>
      </c>
      <c r="C23" s="343">
        <v>0</v>
      </c>
      <c r="D23" s="295">
        <f t="shared" si="0"/>
        <v>2</v>
      </c>
    </row>
    <row r="24" spans="1:7" s="126" customFormat="1" ht="15" customHeight="1" x14ac:dyDescent="0.2">
      <c r="A24" s="232" t="s">
        <v>266</v>
      </c>
      <c r="B24" s="343">
        <v>1</v>
      </c>
      <c r="C24" s="343">
        <v>0</v>
      </c>
      <c r="D24" s="295">
        <f t="shared" si="0"/>
        <v>1</v>
      </c>
    </row>
    <row r="25" spans="1:7" s="126" customFormat="1" ht="15" customHeight="1" x14ac:dyDescent="0.2">
      <c r="A25" s="232" t="s">
        <v>267</v>
      </c>
      <c r="B25" s="343">
        <v>0</v>
      </c>
      <c r="C25" s="343">
        <v>0</v>
      </c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>
        <v>0</v>
      </c>
      <c r="C26" s="343">
        <v>0</v>
      </c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>
        <v>1</v>
      </c>
      <c r="C27" s="343">
        <v>1</v>
      </c>
      <c r="D27" s="295">
        <f t="shared" si="0"/>
        <v>2</v>
      </c>
    </row>
    <row r="28" spans="1:7" s="126" customFormat="1" ht="15" customHeight="1" x14ac:dyDescent="0.2">
      <c r="A28" s="233" t="s">
        <v>270</v>
      </c>
      <c r="B28" s="343">
        <v>1</v>
      </c>
      <c r="C28" s="343">
        <v>0</v>
      </c>
      <c r="D28" s="296">
        <f t="shared" si="0"/>
        <v>1</v>
      </c>
    </row>
    <row r="29" spans="1:7" s="126" customFormat="1" ht="15" customHeight="1" x14ac:dyDescent="0.2">
      <c r="A29" s="78" t="s">
        <v>77</v>
      </c>
      <c r="B29" s="297">
        <f>SUM(B6:B28)</f>
        <v>115</v>
      </c>
      <c r="C29" s="297">
        <f>SUM(C6:C28)</f>
        <v>206</v>
      </c>
      <c r="D29" s="297">
        <f t="shared" si="0"/>
        <v>321</v>
      </c>
    </row>
    <row r="30" spans="1:7" s="126" customFormat="1" ht="9" customHeight="1" x14ac:dyDescent="0.2">
      <c r="A30" s="150"/>
      <c r="B30" s="151">
        <f>'Quadro 1'!X48</f>
        <v>122</v>
      </c>
      <c r="C30" s="151">
        <f>'Quadro 1'!Y48</f>
        <v>212</v>
      </c>
      <c r="D30" s="151">
        <f>'Quadro 1'!Z48</f>
        <v>334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460</v>
      </c>
      <c r="B32" s="152"/>
      <c r="C32" s="152"/>
      <c r="D32" s="152"/>
    </row>
    <row r="33" spans="1:12" s="117" customFormat="1" ht="12" customHeight="1" x14ac:dyDescent="0.3">
      <c r="A33" s="153" t="s">
        <v>271</v>
      </c>
      <c r="B33" s="152"/>
      <c r="C33" s="152"/>
      <c r="D33" s="152"/>
    </row>
    <row r="34" spans="1:12" s="117" customFormat="1" ht="39" customHeight="1" x14ac:dyDescent="0.2">
      <c r="A34" s="584" t="s">
        <v>272</v>
      </c>
      <c r="B34" s="584"/>
      <c r="C34" s="584"/>
      <c r="D34" s="584"/>
    </row>
    <row r="35" spans="1:12" s="117" customFormat="1" ht="12" customHeight="1" x14ac:dyDescent="0.2">
      <c r="A35" s="154" t="s">
        <v>273</v>
      </c>
      <c r="B35" s="152"/>
      <c r="C35" s="152"/>
      <c r="D35" s="152"/>
    </row>
    <row r="36" spans="1:12" s="117" customFormat="1" ht="12" customHeight="1" x14ac:dyDescent="0.3">
      <c r="A36" s="475" t="s">
        <v>541</v>
      </c>
      <c r="B36" s="152"/>
      <c r="C36" s="152"/>
      <c r="D36" s="152"/>
    </row>
    <row r="37" spans="1:12" s="117" customFormat="1" ht="36.75" customHeight="1" x14ac:dyDescent="0.2">
      <c r="A37" s="585" t="s">
        <v>464</v>
      </c>
      <c r="B37" s="585"/>
      <c r="C37" s="585"/>
      <c r="D37" s="585"/>
    </row>
    <row r="38" spans="1:12" s="126" customFormat="1" ht="19.5" customHeight="1" x14ac:dyDescent="0.2">
      <c r="A38" s="576" t="s">
        <v>242</v>
      </c>
      <c r="B38" s="576"/>
      <c r="C38" s="576"/>
      <c r="D38" s="576"/>
    </row>
    <row r="39" spans="1:12" s="126" customFormat="1" ht="15" customHeight="1" thickBot="1" x14ac:dyDescent="0.25">
      <c r="A39" s="155"/>
      <c r="B39" s="577" t="s">
        <v>274</v>
      </c>
      <c r="C39" s="578"/>
      <c r="D39" s="156"/>
    </row>
    <row r="40" spans="1:12" s="126" customFormat="1" ht="15" customHeight="1" x14ac:dyDescent="0.2">
      <c r="A40" s="157" t="s">
        <v>275</v>
      </c>
      <c r="B40" s="158" t="s">
        <v>246</v>
      </c>
      <c r="C40" s="159" t="s">
        <v>247</v>
      </c>
    </row>
    <row r="41" spans="1:12" s="126" customFormat="1" ht="15" customHeight="1" x14ac:dyDescent="0.2">
      <c r="A41" s="160" t="s">
        <v>276</v>
      </c>
      <c r="B41" s="208">
        <v>547.08000000000004</v>
      </c>
      <c r="C41" s="209">
        <v>306.56</v>
      </c>
      <c r="G41" s="147"/>
    </row>
    <row r="42" spans="1:12" s="126" customFormat="1" ht="15" customHeight="1" thickBot="1" x14ac:dyDescent="0.25">
      <c r="A42" s="161" t="s">
        <v>277</v>
      </c>
      <c r="B42" s="210">
        <v>6117.65</v>
      </c>
      <c r="C42" s="211">
        <v>5872.95</v>
      </c>
      <c r="G42" s="147"/>
    </row>
    <row r="43" spans="1:12" s="126" customFormat="1" ht="9.9499999999999993" customHeight="1" x14ac:dyDescent="0.2"/>
    <row r="44" spans="1:12" s="117" customFormat="1" ht="12" customHeight="1" x14ac:dyDescent="0.2">
      <c r="A44" s="58" t="s">
        <v>278</v>
      </c>
      <c r="B44" s="162"/>
      <c r="C44" s="162"/>
      <c r="D44" s="162"/>
      <c r="E44" s="162"/>
      <c r="F44" s="162"/>
      <c r="G44" s="162"/>
      <c r="H44" s="162"/>
    </row>
    <row r="45" spans="1:12" s="117" customFormat="1" ht="11.25" customHeight="1" x14ac:dyDescent="0.3">
      <c r="A45" s="62" t="s">
        <v>279</v>
      </c>
      <c r="L45" s="163"/>
    </row>
    <row r="46" spans="1:12" s="117" customFormat="1" ht="12" customHeight="1" x14ac:dyDescent="0.3">
      <c r="A46" s="474" t="s">
        <v>543</v>
      </c>
      <c r="B46" s="154"/>
      <c r="C46" s="154"/>
      <c r="D46" s="154"/>
    </row>
    <row r="47" spans="1:12" s="117" customFormat="1" ht="12" customHeight="1" x14ac:dyDescent="0.2"/>
    <row r="48" spans="1:12" x14ac:dyDescent="0.2">
      <c r="A48" s="164"/>
    </row>
    <row r="49" spans="1:1" x14ac:dyDescent="0.2">
      <c r="A49" s="164"/>
    </row>
  </sheetData>
  <sheetProtection password="CB3B" sheet="1" objects="1" scenarios="1" selectLockedCells="1"/>
  <mergeCells count="8">
    <mergeCell ref="A38:D38"/>
    <mergeCell ref="B39:C39"/>
    <mergeCell ref="A1:D1"/>
    <mergeCell ref="A2:D2"/>
    <mergeCell ref="B4:D4"/>
    <mergeCell ref="A34:D34"/>
    <mergeCell ref="A37:D37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4"/>
  <sheetViews>
    <sheetView showGridLines="0" zoomScaleNormal="100" workbookViewId="0">
      <selection activeCell="B31" sqref="B31"/>
    </sheetView>
  </sheetViews>
  <sheetFormatPr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87" t="s">
        <v>465</v>
      </c>
      <c r="B1" s="587"/>
    </row>
    <row r="2" spans="1:2" ht="15" customHeight="1" x14ac:dyDescent="0.3">
      <c r="A2" s="588" t="s">
        <v>280</v>
      </c>
      <c r="B2" s="589" t="s">
        <v>281</v>
      </c>
    </row>
    <row r="3" spans="1:2" ht="15" customHeight="1" x14ac:dyDescent="0.3">
      <c r="A3" s="588"/>
      <c r="B3" s="590"/>
    </row>
    <row r="4" spans="1:2" ht="15" customHeight="1" x14ac:dyDescent="0.3">
      <c r="A4" s="240" t="s">
        <v>282</v>
      </c>
      <c r="B4" s="337">
        <v>9514189.1500000004</v>
      </c>
    </row>
    <row r="5" spans="1:2" ht="15" customHeight="1" x14ac:dyDescent="0.3">
      <c r="A5" s="401" t="s">
        <v>283</v>
      </c>
      <c r="B5" s="402">
        <f>B33</f>
        <v>112923.40000000001</v>
      </c>
    </row>
    <row r="6" spans="1:2" ht="15" customHeight="1" x14ac:dyDescent="0.3">
      <c r="A6" s="166" t="s">
        <v>284</v>
      </c>
      <c r="B6" s="338"/>
    </row>
    <row r="7" spans="1:2" ht="15" customHeight="1" x14ac:dyDescent="0.3">
      <c r="A7" s="403" t="s">
        <v>285</v>
      </c>
      <c r="B7" s="404">
        <f>B52</f>
        <v>335275.11000000004</v>
      </c>
    </row>
    <row r="8" spans="1:2" ht="15" customHeight="1" x14ac:dyDescent="0.3">
      <c r="A8" s="405" t="s">
        <v>286</v>
      </c>
      <c r="B8" s="406">
        <f>B64</f>
        <v>0</v>
      </c>
    </row>
    <row r="9" spans="1:2" ht="15" customHeight="1" x14ac:dyDescent="0.3">
      <c r="A9" s="241" t="s">
        <v>526</v>
      </c>
      <c r="B9" s="339">
        <v>2308629.9700000002</v>
      </c>
    </row>
    <row r="10" spans="1:2" ht="15" customHeight="1" x14ac:dyDescent="0.3">
      <c r="A10" s="78" t="s">
        <v>77</v>
      </c>
      <c r="B10" s="298">
        <f>SUM(B4:B9)</f>
        <v>12271017.630000001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287</v>
      </c>
      <c r="B12"/>
    </row>
    <row r="13" spans="1:2" s="170" customFormat="1" ht="12" customHeight="1" x14ac:dyDescent="0.3">
      <c r="A13" s="170" t="s">
        <v>288</v>
      </c>
      <c r="B13" s="171"/>
    </row>
    <row r="14" spans="1:2" ht="14.25" customHeight="1" x14ac:dyDescent="0.3">
      <c r="A14" s="466" t="s">
        <v>527</v>
      </c>
      <c r="B14"/>
    </row>
    <row r="15" spans="1:2" ht="12" customHeight="1" x14ac:dyDescent="0.3">
      <c r="A15" s="466" t="s">
        <v>538</v>
      </c>
      <c r="B15"/>
    </row>
    <row r="16" spans="1:2" s="165" customFormat="1" ht="30" customHeight="1" x14ac:dyDescent="0.2">
      <c r="A16" s="587" t="s">
        <v>18</v>
      </c>
      <c r="B16" s="587"/>
    </row>
    <row r="17" spans="1:2" ht="15" customHeight="1" x14ac:dyDescent="0.3">
      <c r="A17" s="588" t="s">
        <v>283</v>
      </c>
      <c r="B17" s="589" t="s">
        <v>281</v>
      </c>
    </row>
    <row r="18" spans="1:2" ht="15" customHeight="1" x14ac:dyDescent="0.3">
      <c r="A18" s="588"/>
      <c r="B18" s="590"/>
    </row>
    <row r="19" spans="1:2" ht="15" customHeight="1" x14ac:dyDescent="0.3">
      <c r="A19" s="240" t="s">
        <v>513</v>
      </c>
      <c r="B19" s="340"/>
    </row>
    <row r="20" spans="1:2" ht="15" customHeight="1" x14ac:dyDescent="0.3">
      <c r="A20" s="166" t="s">
        <v>289</v>
      </c>
      <c r="B20" s="341"/>
    </row>
    <row r="21" spans="1:2" ht="15" customHeight="1" x14ac:dyDescent="0.3">
      <c r="A21" s="166" t="s">
        <v>290</v>
      </c>
      <c r="B21" s="341">
        <v>4068.14</v>
      </c>
    </row>
    <row r="22" spans="1:2" ht="15" customHeight="1" x14ac:dyDescent="0.3">
      <c r="A22" s="166" t="s">
        <v>291</v>
      </c>
      <c r="B22" s="341"/>
    </row>
    <row r="23" spans="1:2" ht="15" customHeight="1" x14ac:dyDescent="0.3">
      <c r="A23" s="166" t="s">
        <v>292</v>
      </c>
      <c r="B23" s="341"/>
    </row>
    <row r="24" spans="1:2" ht="15" customHeight="1" x14ac:dyDescent="0.3">
      <c r="A24" s="166" t="s">
        <v>293</v>
      </c>
      <c r="B24" s="341"/>
    </row>
    <row r="25" spans="1:2" ht="15" customHeight="1" x14ac:dyDescent="0.3">
      <c r="A25" s="166" t="s">
        <v>294</v>
      </c>
      <c r="B25" s="341"/>
    </row>
    <row r="26" spans="1:2" ht="15" customHeight="1" x14ac:dyDescent="0.3">
      <c r="A26" s="166" t="s">
        <v>197</v>
      </c>
      <c r="B26" s="341"/>
    </row>
    <row r="27" spans="1:2" ht="15" customHeight="1" x14ac:dyDescent="0.3">
      <c r="A27" s="166" t="s">
        <v>295</v>
      </c>
      <c r="B27" s="341">
        <v>2793.08</v>
      </c>
    </row>
    <row r="28" spans="1:2" ht="15" customHeight="1" x14ac:dyDescent="0.3">
      <c r="A28" s="166" t="s">
        <v>296</v>
      </c>
      <c r="B28" s="341"/>
    </row>
    <row r="29" spans="1:2" ht="15" customHeight="1" x14ac:dyDescent="0.3">
      <c r="A29" s="166" t="s">
        <v>297</v>
      </c>
      <c r="B29" s="341">
        <v>51133.29</v>
      </c>
    </row>
    <row r="30" spans="1:2" ht="15" customHeight="1" x14ac:dyDescent="0.3">
      <c r="A30" s="166" t="s">
        <v>298</v>
      </c>
      <c r="B30" s="341">
        <v>37578.81</v>
      </c>
    </row>
    <row r="31" spans="1:2" ht="15" customHeight="1" x14ac:dyDescent="0.3">
      <c r="A31" s="166" t="s">
        <v>299</v>
      </c>
      <c r="B31" s="341">
        <v>1262.07</v>
      </c>
    </row>
    <row r="32" spans="1:2" ht="15" customHeight="1" x14ac:dyDescent="0.3">
      <c r="A32" s="241" t="s">
        <v>300</v>
      </c>
      <c r="B32" s="342">
        <v>16088.01</v>
      </c>
    </row>
    <row r="33" spans="1:2" ht="15" customHeight="1" x14ac:dyDescent="0.3">
      <c r="A33" s="78" t="s">
        <v>77</v>
      </c>
      <c r="B33" s="302">
        <f>SUM(B19:B32)</f>
        <v>112923.40000000001</v>
      </c>
    </row>
    <row r="34" spans="1:2" ht="9.9499999999999993" customHeight="1" x14ac:dyDescent="0.3">
      <c r="A34" s="167"/>
      <c r="B34" s="172"/>
    </row>
    <row r="35" spans="1:2" ht="12" customHeight="1" x14ac:dyDescent="0.3">
      <c r="A35" s="169" t="s">
        <v>287</v>
      </c>
    </row>
    <row r="36" spans="1:2" s="170" customFormat="1" ht="12" customHeight="1" x14ac:dyDescent="0.3">
      <c r="A36" s="170" t="s">
        <v>514</v>
      </c>
    </row>
    <row r="37" spans="1:2" ht="24.95" customHeight="1" x14ac:dyDescent="0.3"/>
    <row r="38" spans="1:2" s="165" customFormat="1" ht="30" customHeight="1" x14ac:dyDescent="0.2">
      <c r="A38" s="587" t="s">
        <v>19</v>
      </c>
      <c r="B38" s="587"/>
    </row>
    <row r="39" spans="1:2" x14ac:dyDescent="0.3">
      <c r="A39" s="588" t="s">
        <v>301</v>
      </c>
      <c r="B39" s="589" t="s">
        <v>281</v>
      </c>
    </row>
    <row r="40" spans="1:2" x14ac:dyDescent="0.3">
      <c r="A40" s="588"/>
      <c r="B40" s="590"/>
    </row>
    <row r="41" spans="1:2" ht="15" customHeight="1" x14ac:dyDescent="0.3">
      <c r="A41" s="240" t="s">
        <v>302</v>
      </c>
      <c r="B41" s="299">
        <v>11825.91</v>
      </c>
    </row>
    <row r="42" spans="1:2" ht="15" customHeight="1" x14ac:dyDescent="0.3">
      <c r="A42" s="166" t="s">
        <v>303</v>
      </c>
      <c r="B42" s="300">
        <v>11542.84</v>
      </c>
    </row>
    <row r="43" spans="1:2" ht="15" customHeight="1" x14ac:dyDescent="0.3">
      <c r="A43" s="166" t="s">
        <v>304</v>
      </c>
      <c r="B43" s="300"/>
    </row>
    <row r="44" spans="1:2" ht="15" customHeight="1" x14ac:dyDescent="0.3">
      <c r="A44" s="166" t="s">
        <v>305</v>
      </c>
      <c r="B44" s="300"/>
    </row>
    <row r="45" spans="1:2" ht="15" customHeight="1" x14ac:dyDescent="0.3">
      <c r="A45" s="166" t="s">
        <v>306</v>
      </c>
      <c r="B45" s="300"/>
    </row>
    <row r="46" spans="1:2" ht="15" customHeight="1" x14ac:dyDescent="0.3">
      <c r="A46" s="166" t="s">
        <v>307</v>
      </c>
      <c r="B46" s="300"/>
    </row>
    <row r="47" spans="1:2" ht="15" customHeight="1" x14ac:dyDescent="0.3">
      <c r="A47" s="166" t="s">
        <v>308</v>
      </c>
      <c r="B47" s="300"/>
    </row>
    <row r="48" spans="1:2" ht="15" customHeight="1" x14ac:dyDescent="0.3">
      <c r="A48" s="166" t="s">
        <v>309</v>
      </c>
      <c r="B48" s="300">
        <v>508.25</v>
      </c>
    </row>
    <row r="49" spans="1:2" ht="15" customHeight="1" x14ac:dyDescent="0.3">
      <c r="A49" s="166" t="s">
        <v>310</v>
      </c>
      <c r="B49" s="300"/>
    </row>
    <row r="50" spans="1:2" ht="15" customHeight="1" x14ac:dyDescent="0.3">
      <c r="A50" s="166" t="s">
        <v>311</v>
      </c>
      <c r="B50" s="300">
        <v>299045.08</v>
      </c>
    </row>
    <row r="51" spans="1:2" ht="15" customHeight="1" x14ac:dyDescent="0.3">
      <c r="A51" s="241" t="s">
        <v>470</v>
      </c>
      <c r="B51" s="301">
        <v>12353.03</v>
      </c>
    </row>
    <row r="52" spans="1:2" ht="15" customHeight="1" x14ac:dyDescent="0.3">
      <c r="A52" s="78" t="s">
        <v>77</v>
      </c>
      <c r="B52" s="302">
        <f>SUM(B41:B51)</f>
        <v>335275.11000000004</v>
      </c>
    </row>
    <row r="53" spans="1:2" ht="24.95" customHeight="1" x14ac:dyDescent="0.3"/>
    <row r="54" spans="1:2" s="165" customFormat="1" ht="30" customHeight="1" x14ac:dyDescent="0.2">
      <c r="A54" s="587" t="s">
        <v>20</v>
      </c>
      <c r="B54" s="587"/>
    </row>
    <row r="55" spans="1:2" x14ac:dyDescent="0.3">
      <c r="A55" s="588" t="s">
        <v>312</v>
      </c>
      <c r="B55" s="589" t="s">
        <v>281</v>
      </c>
    </row>
    <row r="56" spans="1:2" x14ac:dyDescent="0.3">
      <c r="A56" s="588"/>
      <c r="B56" s="590"/>
    </row>
    <row r="57" spans="1:2" x14ac:dyDescent="0.3">
      <c r="A57" s="240" t="s">
        <v>313</v>
      </c>
      <c r="B57" s="255"/>
    </row>
    <row r="58" spans="1:2" x14ac:dyDescent="0.3">
      <c r="A58" s="166" t="s">
        <v>314</v>
      </c>
      <c r="B58" s="256"/>
    </row>
    <row r="59" spans="1:2" ht="15" customHeight="1" x14ac:dyDescent="0.3">
      <c r="A59" s="166" t="s">
        <v>315</v>
      </c>
      <c r="B59" s="256"/>
    </row>
    <row r="60" spans="1:2" x14ac:dyDescent="0.3">
      <c r="A60" s="166" t="s">
        <v>316</v>
      </c>
      <c r="B60" s="256"/>
    </row>
    <row r="61" spans="1:2" x14ac:dyDescent="0.3">
      <c r="A61" s="166" t="s">
        <v>317</v>
      </c>
      <c r="B61" s="256"/>
    </row>
    <row r="62" spans="1:2" x14ac:dyDescent="0.3">
      <c r="A62" s="166" t="s">
        <v>318</v>
      </c>
      <c r="B62" s="256"/>
    </row>
    <row r="63" spans="1:2" x14ac:dyDescent="0.3">
      <c r="A63" s="241" t="s">
        <v>319</v>
      </c>
      <c r="B63" s="257"/>
    </row>
    <row r="64" spans="1:2" x14ac:dyDescent="0.3">
      <c r="A64" s="78" t="s">
        <v>77</v>
      </c>
      <c r="B64" s="298">
        <f>SUM(B57:B63)</f>
        <v>0</v>
      </c>
    </row>
  </sheetData>
  <sheetProtection password="CB3B" sheet="1" objects="1" scenarios="1" selectLockedCells="1"/>
  <mergeCells count="12">
    <mergeCell ref="A38:B38"/>
    <mergeCell ref="A39:A40"/>
    <mergeCell ref="B39:B40"/>
    <mergeCell ref="A54:B54"/>
    <mergeCell ref="A55:A56"/>
    <mergeCell ref="B55:B56"/>
    <mergeCell ref="A1:B1"/>
    <mergeCell ref="A2:A3"/>
    <mergeCell ref="B2:B3"/>
    <mergeCell ref="A16:B16"/>
    <mergeCell ref="A17:A18"/>
    <mergeCell ref="B17:B1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E10" sqref="E10"/>
    </sheetView>
  </sheetViews>
  <sheetFormatPr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593" t="s">
        <v>466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</row>
    <row r="2" spans="1:14" ht="15" customHeight="1" x14ac:dyDescent="0.2">
      <c r="A2" s="594" t="s">
        <v>320</v>
      </c>
      <c r="B2" s="594"/>
      <c r="C2" s="594" t="s">
        <v>321</v>
      </c>
      <c r="D2" s="594"/>
      <c r="E2" s="594"/>
      <c r="F2" s="594"/>
      <c r="G2" s="594"/>
      <c r="H2" s="594"/>
      <c r="I2" s="595" t="s">
        <v>322</v>
      </c>
      <c r="J2" s="595"/>
      <c r="K2" s="595"/>
      <c r="L2" s="595"/>
      <c r="M2" s="595"/>
      <c r="N2" s="595"/>
    </row>
    <row r="3" spans="1:14" ht="42" customHeight="1" x14ac:dyDescent="0.2">
      <c r="A3" s="594"/>
      <c r="B3" s="594"/>
      <c r="C3" s="242" t="s">
        <v>77</v>
      </c>
      <c r="D3" s="243" t="s">
        <v>323</v>
      </c>
      <c r="E3" s="243" t="s">
        <v>324</v>
      </c>
      <c r="F3" s="243" t="s">
        <v>325</v>
      </c>
      <c r="G3" s="244" t="s">
        <v>326</v>
      </c>
      <c r="H3" s="242" t="s">
        <v>327</v>
      </c>
      <c r="I3" s="242" t="s">
        <v>77</v>
      </c>
      <c r="J3" s="243" t="s">
        <v>323</v>
      </c>
      <c r="K3" s="243" t="s">
        <v>324</v>
      </c>
      <c r="L3" s="243" t="s">
        <v>325</v>
      </c>
      <c r="M3" s="244" t="s">
        <v>326</v>
      </c>
      <c r="N3" s="242" t="s">
        <v>327</v>
      </c>
    </row>
    <row r="4" spans="1:14" ht="24.95" customHeight="1" x14ac:dyDescent="0.2">
      <c r="A4" s="596" t="s">
        <v>328</v>
      </c>
      <c r="B4" s="245" t="s">
        <v>42</v>
      </c>
      <c r="C4" s="251">
        <f>D4+E4+F4+G4+H4</f>
        <v>3</v>
      </c>
      <c r="D4" s="327">
        <v>1</v>
      </c>
      <c r="E4" s="327">
        <v>1</v>
      </c>
      <c r="F4" s="327"/>
      <c r="G4" s="328">
        <v>1</v>
      </c>
      <c r="H4" s="329"/>
      <c r="I4" s="251">
        <f>J4+K4+L4+M4+N4</f>
        <v>2</v>
      </c>
      <c r="J4" s="327"/>
      <c r="K4" s="327"/>
      <c r="L4" s="327">
        <v>1</v>
      </c>
      <c r="M4" s="328">
        <v>1</v>
      </c>
      <c r="N4" s="329"/>
    </row>
    <row r="5" spans="1:14" ht="24.95" customHeight="1" x14ac:dyDescent="0.2">
      <c r="A5" s="591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4</v>
      </c>
      <c r="J5" s="330"/>
      <c r="K5" s="330">
        <v>2</v>
      </c>
      <c r="L5" s="330"/>
      <c r="M5" s="331">
        <v>2</v>
      </c>
      <c r="N5" s="331"/>
    </row>
    <row r="6" spans="1:14" ht="24.95" customHeight="1" x14ac:dyDescent="0.2">
      <c r="A6" s="591" t="s">
        <v>329</v>
      </c>
      <c r="B6" s="246" t="s">
        <v>42</v>
      </c>
      <c r="C6" s="253">
        <f t="shared" ref="C6:C11" si="0">SUM(E6:G6)</f>
        <v>2</v>
      </c>
      <c r="D6" s="332"/>
      <c r="E6" s="333">
        <v>1</v>
      </c>
      <c r="F6" s="333"/>
      <c r="G6" s="333">
        <v>1</v>
      </c>
      <c r="H6" s="332"/>
      <c r="I6" s="253">
        <f t="shared" ref="I6:I11" si="1">SUM(K6:M6)</f>
        <v>2</v>
      </c>
      <c r="J6" s="332"/>
      <c r="K6" s="333"/>
      <c r="L6" s="333">
        <v>1</v>
      </c>
      <c r="M6" s="333">
        <v>1</v>
      </c>
      <c r="N6" s="332"/>
    </row>
    <row r="7" spans="1:14" ht="24.95" customHeight="1" x14ac:dyDescent="0.2">
      <c r="A7" s="591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4</v>
      </c>
      <c r="J7" s="334"/>
      <c r="K7" s="331">
        <v>2</v>
      </c>
      <c r="L7" s="331"/>
      <c r="M7" s="331">
        <v>2</v>
      </c>
      <c r="N7" s="334"/>
    </row>
    <row r="8" spans="1:14" ht="24.95" customHeight="1" x14ac:dyDescent="0.2">
      <c r="A8" s="591" t="s">
        <v>330</v>
      </c>
      <c r="B8" s="246" t="s">
        <v>42</v>
      </c>
      <c r="C8" s="253">
        <f t="shared" si="0"/>
        <v>34</v>
      </c>
      <c r="D8" s="332"/>
      <c r="E8" s="333">
        <v>1</v>
      </c>
      <c r="F8" s="333"/>
      <c r="G8" s="333">
        <v>33</v>
      </c>
      <c r="H8" s="332"/>
      <c r="I8" s="253">
        <f t="shared" si="1"/>
        <v>10</v>
      </c>
      <c r="J8" s="332"/>
      <c r="K8" s="333"/>
      <c r="L8" s="333">
        <v>10</v>
      </c>
      <c r="M8" s="333"/>
      <c r="N8" s="332"/>
    </row>
    <row r="9" spans="1:14" ht="24.95" customHeight="1" x14ac:dyDescent="0.2">
      <c r="A9" s="591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111</v>
      </c>
      <c r="J9" s="334"/>
      <c r="K9" s="331">
        <v>4</v>
      </c>
      <c r="L9" s="331"/>
      <c r="M9" s="331">
        <v>107</v>
      </c>
      <c r="N9" s="334"/>
    </row>
    <row r="10" spans="1:14" ht="24.95" customHeight="1" x14ac:dyDescent="0.2">
      <c r="A10" s="591" t="s">
        <v>331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57</v>
      </c>
      <c r="J10" s="332"/>
      <c r="K10" s="333"/>
      <c r="L10" s="333"/>
      <c r="M10" s="333">
        <v>57</v>
      </c>
      <c r="N10" s="332"/>
    </row>
    <row r="11" spans="1:14" ht="24.95" customHeight="1" x14ac:dyDescent="0.2">
      <c r="A11" s="592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3.5" x14ac:dyDescent="0.2">
      <c r="A14" s="174" t="s">
        <v>332</v>
      </c>
    </row>
    <row r="15" spans="1:14" ht="13.5" x14ac:dyDescent="0.2">
      <c r="A15" s="174" t="s">
        <v>333</v>
      </c>
    </row>
    <row r="16" spans="1:14" ht="13.5" x14ac:dyDescent="0.2">
      <c r="A16" s="174" t="s">
        <v>334</v>
      </c>
    </row>
    <row r="21" spans="6:6" x14ac:dyDescent="0.2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598" t="s">
        <v>22</v>
      </c>
      <c r="B1" s="598"/>
      <c r="C1" s="598"/>
      <c r="D1" s="176"/>
      <c r="E1" s="176"/>
      <c r="F1" s="176"/>
      <c r="G1" s="176"/>
    </row>
    <row r="2" spans="1:7" ht="30" customHeight="1" x14ac:dyDescent="0.2">
      <c r="A2" s="599" t="s">
        <v>335</v>
      </c>
      <c r="B2" s="599"/>
      <c r="C2" s="178" t="s">
        <v>336</v>
      </c>
    </row>
    <row r="3" spans="1:7" ht="24.95" customHeight="1" x14ac:dyDescent="0.2">
      <c r="A3" s="600" t="s">
        <v>337</v>
      </c>
      <c r="B3" s="600"/>
      <c r="C3" s="250">
        <f>SUM(C4:C6)</f>
        <v>0</v>
      </c>
    </row>
    <row r="4" spans="1:7" ht="20.100000000000001" customHeight="1" x14ac:dyDescent="0.2">
      <c r="A4" s="248"/>
      <c r="B4" s="249" t="s">
        <v>338</v>
      </c>
      <c r="C4" s="314"/>
    </row>
    <row r="5" spans="1:7" ht="20.100000000000001" customHeight="1" x14ac:dyDescent="0.2">
      <c r="A5" s="248"/>
      <c r="B5" s="249" t="s">
        <v>339</v>
      </c>
      <c r="C5" s="314"/>
    </row>
    <row r="6" spans="1:7" ht="20.100000000000001" customHeight="1" x14ac:dyDescent="0.2">
      <c r="A6" s="248"/>
      <c r="B6" s="249" t="s">
        <v>340</v>
      </c>
      <c r="C6" s="314"/>
    </row>
    <row r="7" spans="1:7" ht="24.95" customHeight="1" x14ac:dyDescent="0.2">
      <c r="A7" s="601" t="s">
        <v>341</v>
      </c>
      <c r="B7" s="601"/>
      <c r="C7" s="314"/>
    </row>
    <row r="8" spans="1:7" ht="24.95" customHeight="1" x14ac:dyDescent="0.2">
      <c r="A8" s="597" t="s">
        <v>342</v>
      </c>
      <c r="B8" s="597"/>
      <c r="C8" s="313"/>
    </row>
    <row r="9" spans="1:7" ht="24.95" customHeight="1" x14ac:dyDescent="0.2">
      <c r="A9" s="531" t="s">
        <v>77</v>
      </c>
      <c r="B9" s="531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593" t="s">
        <v>467</v>
      </c>
      <c r="B1" s="593"/>
      <c r="C1" s="593"/>
      <c r="D1" s="593"/>
      <c r="E1" s="179"/>
      <c r="F1" s="179"/>
      <c r="G1" s="179"/>
      <c r="H1" s="179"/>
    </row>
    <row r="2" spans="1:8" ht="23.25" customHeight="1" x14ac:dyDescent="0.2">
      <c r="A2" s="602" t="s">
        <v>343</v>
      </c>
      <c r="B2" s="602"/>
      <c r="C2" s="602" t="s">
        <v>336</v>
      </c>
      <c r="D2" s="603" t="s">
        <v>344</v>
      </c>
    </row>
    <row r="3" spans="1:8" ht="24" customHeight="1" x14ac:dyDescent="0.2">
      <c r="A3" s="258" t="s">
        <v>345</v>
      </c>
      <c r="B3" s="258" t="s">
        <v>239</v>
      </c>
      <c r="C3" s="602"/>
      <c r="D3" s="604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287</v>
      </c>
    </row>
    <row r="15" spans="1:8" s="61" customFormat="1" ht="12" customHeight="1" x14ac:dyDescent="0.2">
      <c r="A15" s="61" t="s">
        <v>346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4" sqref="C4"/>
    </sheetView>
  </sheetViews>
  <sheetFormatPr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05" t="s">
        <v>23</v>
      </c>
      <c r="B1" s="605"/>
      <c r="C1" s="605"/>
      <c r="D1" s="605"/>
      <c r="E1" s="179"/>
      <c r="F1" s="179"/>
      <c r="G1" s="179"/>
      <c r="H1" s="179"/>
      <c r="I1" s="179"/>
      <c r="J1" s="179"/>
    </row>
    <row r="2" spans="1:10" ht="39" customHeight="1" x14ac:dyDescent="0.2">
      <c r="A2" s="606" t="s">
        <v>347</v>
      </c>
      <c r="B2" s="606"/>
      <c r="C2" s="259" t="s">
        <v>348</v>
      </c>
      <c r="D2" s="259" t="s">
        <v>281</v>
      </c>
    </row>
    <row r="3" spans="1:10" ht="24.95" customHeight="1" x14ac:dyDescent="0.2">
      <c r="A3" s="600" t="s">
        <v>349</v>
      </c>
      <c r="B3" s="600"/>
      <c r="C3" s="250">
        <f>SUM(C4:C7)</f>
        <v>0</v>
      </c>
      <c r="D3" s="260">
        <f>SUM(D4:D7)</f>
        <v>0</v>
      </c>
    </row>
    <row r="4" spans="1:10" ht="20.100000000000001" customHeight="1" x14ac:dyDescent="0.2">
      <c r="A4" s="248"/>
      <c r="B4" s="249" t="s">
        <v>350</v>
      </c>
      <c r="C4" s="314"/>
      <c r="D4" s="315"/>
    </row>
    <row r="5" spans="1:10" ht="20.100000000000001" customHeight="1" x14ac:dyDescent="0.2">
      <c r="A5" s="248"/>
      <c r="B5" s="249" t="s">
        <v>351</v>
      </c>
      <c r="C5" s="314"/>
      <c r="D5" s="315"/>
    </row>
    <row r="6" spans="1:10" ht="20.100000000000001" customHeight="1" x14ac:dyDescent="0.2">
      <c r="A6" s="248"/>
      <c r="B6" s="249" t="s">
        <v>352</v>
      </c>
      <c r="C6" s="314"/>
      <c r="D6" s="315"/>
    </row>
    <row r="7" spans="1:10" ht="20.100000000000001" customHeight="1" x14ac:dyDescent="0.2">
      <c r="A7" s="248"/>
      <c r="B7" s="249" t="s">
        <v>353</v>
      </c>
      <c r="C7" s="314"/>
      <c r="D7" s="315"/>
    </row>
    <row r="8" spans="1:10" ht="24.95" customHeight="1" x14ac:dyDescent="0.2">
      <c r="A8" s="601" t="s">
        <v>528</v>
      </c>
      <c r="B8" s="601"/>
      <c r="C8" s="316"/>
      <c r="D8" s="315"/>
    </row>
    <row r="9" spans="1:10" ht="24.95" customHeight="1" x14ac:dyDescent="0.2">
      <c r="A9" s="597" t="s">
        <v>354</v>
      </c>
      <c r="B9" s="597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355</v>
      </c>
    </row>
    <row r="12" spans="1:10" ht="70.5" customHeight="1" x14ac:dyDescent="0.2">
      <c r="A12" s="519" t="s">
        <v>529</v>
      </c>
      <c r="B12" s="519"/>
      <c r="C12" s="519"/>
      <c r="D12" s="519"/>
      <c r="E12" s="519"/>
    </row>
    <row r="13" spans="1:10" ht="9" hidden="1" customHeight="1" x14ac:dyDescent="0.2">
      <c r="A13" s="519"/>
      <c r="B13" s="519"/>
      <c r="C13" s="519"/>
      <c r="D13" s="519"/>
      <c r="E13" s="519"/>
    </row>
    <row r="14" spans="1:10" ht="9" hidden="1" customHeight="1" x14ac:dyDescent="0.2">
      <c r="A14" s="519"/>
      <c r="B14" s="519"/>
      <c r="C14" s="519"/>
      <c r="D14" s="519"/>
      <c r="E14" s="519"/>
    </row>
    <row r="15" spans="1:10" ht="9" hidden="1" customHeight="1" x14ac:dyDescent="0.2">
      <c r="A15" s="519"/>
      <c r="B15" s="519"/>
      <c r="C15" s="519"/>
      <c r="D15" s="519"/>
      <c r="E15" s="519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07" t="s">
        <v>356</v>
      </c>
      <c r="B1" s="607"/>
      <c r="C1" s="180"/>
      <c r="D1" s="180"/>
      <c r="E1" s="180"/>
    </row>
    <row r="2" spans="1:5" ht="18" customHeight="1" x14ac:dyDescent="0.2">
      <c r="A2" s="603" t="s">
        <v>418</v>
      </c>
      <c r="B2" s="602" t="s">
        <v>348</v>
      </c>
    </row>
    <row r="3" spans="1:5" ht="17.25" customHeight="1" x14ac:dyDescent="0.2">
      <c r="A3" s="603"/>
      <c r="B3" s="602"/>
    </row>
    <row r="4" spans="1:5" ht="24.95" customHeight="1" x14ac:dyDescent="0.2">
      <c r="A4" s="240" t="s">
        <v>357</v>
      </c>
      <c r="B4" s="312"/>
    </row>
    <row r="5" spans="1:5" ht="24.95" customHeight="1" x14ac:dyDescent="0.2">
      <c r="A5" s="166" t="s">
        <v>358</v>
      </c>
      <c r="B5" s="314"/>
    </row>
    <row r="6" spans="1:5" ht="24.95" customHeight="1" x14ac:dyDescent="0.2">
      <c r="A6" s="241" t="s">
        <v>359</v>
      </c>
      <c r="B6" s="313"/>
    </row>
    <row r="7" spans="1:5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08" t="s">
        <v>468</v>
      </c>
      <c r="B1" s="608"/>
      <c r="C1" s="181"/>
      <c r="D1" s="181"/>
      <c r="E1" s="181"/>
      <c r="F1" s="181"/>
      <c r="G1" s="181"/>
    </row>
    <row r="2" spans="1:7" ht="15.75" customHeight="1" x14ac:dyDescent="0.2">
      <c r="A2" s="610" t="s">
        <v>419</v>
      </c>
      <c r="B2" s="599" t="s">
        <v>348</v>
      </c>
    </row>
    <row r="3" spans="1:7" ht="15" customHeight="1" x14ac:dyDescent="0.2">
      <c r="A3" s="610"/>
      <c r="B3" s="599"/>
    </row>
    <row r="4" spans="1:7" ht="24.95" customHeight="1" x14ac:dyDescent="0.2">
      <c r="A4" s="240" t="s">
        <v>360</v>
      </c>
      <c r="B4" s="312"/>
    </row>
    <row r="5" spans="1:7" ht="24.95" customHeight="1" x14ac:dyDescent="0.2">
      <c r="A5" s="166" t="s">
        <v>361</v>
      </c>
      <c r="B5" s="314"/>
    </row>
    <row r="6" spans="1:7" ht="24.95" customHeight="1" x14ac:dyDescent="0.2">
      <c r="A6" s="166" t="s">
        <v>447</v>
      </c>
      <c r="B6" s="314"/>
    </row>
    <row r="7" spans="1:7" ht="24.95" customHeight="1" x14ac:dyDescent="0.2">
      <c r="A7" s="166" t="s">
        <v>448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355</v>
      </c>
    </row>
    <row r="11" spans="1:7" s="183" customFormat="1" ht="30.75" customHeight="1" x14ac:dyDescent="0.2">
      <c r="A11" s="609" t="s">
        <v>362</v>
      </c>
      <c r="B11" s="609"/>
    </row>
    <row r="12" spans="1:7" ht="12" customHeight="1" x14ac:dyDescent="0.2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07" t="s">
        <v>24</v>
      </c>
      <c r="B1" s="607"/>
    </row>
    <row r="2" spans="1:2" ht="18.75" customHeight="1" x14ac:dyDescent="0.2">
      <c r="A2" s="523" t="s">
        <v>420</v>
      </c>
      <c r="B2" s="611" t="s">
        <v>348</v>
      </c>
    </row>
    <row r="3" spans="1:2" ht="19.5" customHeight="1" x14ac:dyDescent="0.2">
      <c r="A3" s="523"/>
      <c r="B3" s="611"/>
    </row>
    <row r="4" spans="1:2" ht="24.95" customHeight="1" x14ac:dyDescent="0.2">
      <c r="A4" s="240" t="s">
        <v>363</v>
      </c>
      <c r="B4" s="312"/>
    </row>
    <row r="5" spans="1:2" ht="24.95" customHeight="1" x14ac:dyDescent="0.2">
      <c r="A5" s="241" t="s">
        <v>364</v>
      </c>
      <c r="B5" s="313"/>
    </row>
    <row r="7" spans="1:2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25" activePane="bottomLeft" state="frozen"/>
      <selection activeCell="C7" sqref="C7"/>
      <selection pane="bottomLeft" activeCell="A2" sqref="A2"/>
    </sheetView>
  </sheetViews>
  <sheetFormatPr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2015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18'!A38:B38</f>
        <v>Quadro 18.2: Encargos com prestações sociais</v>
      </c>
    </row>
    <row r="31" spans="1:1" s="44" customFormat="1" ht="15" x14ac:dyDescent="0.3">
      <c r="A31" s="451" t="str">
        <f>'Quadro 18'!A54:B54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2" t="s">
        <v>469</v>
      </c>
      <c r="B1" s="612"/>
    </row>
    <row r="2" spans="1:2" ht="18" customHeight="1" x14ac:dyDescent="0.2">
      <c r="A2" s="614" t="s">
        <v>421</v>
      </c>
      <c r="B2" s="613" t="s">
        <v>281</v>
      </c>
    </row>
    <row r="3" spans="1:2" ht="13.5" customHeight="1" x14ac:dyDescent="0.2">
      <c r="A3" s="615"/>
      <c r="B3" s="613"/>
    </row>
    <row r="4" spans="1:2" ht="24.95" customHeight="1" x14ac:dyDescent="0.2">
      <c r="A4" s="240" t="s">
        <v>365</v>
      </c>
      <c r="B4" s="309"/>
    </row>
    <row r="5" spans="1:2" ht="24.95" customHeight="1" x14ac:dyDescent="0.2">
      <c r="A5" s="166" t="s">
        <v>366</v>
      </c>
      <c r="B5" s="310"/>
    </row>
    <row r="6" spans="1:2" ht="24.95" customHeight="1" x14ac:dyDescent="0.2">
      <c r="A6" s="166" t="s">
        <v>367</v>
      </c>
      <c r="B6" s="310"/>
    </row>
    <row r="7" spans="1:2" ht="24.95" customHeight="1" x14ac:dyDescent="0.2">
      <c r="A7" s="241" t="s">
        <v>368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287</v>
      </c>
    </row>
    <row r="10" spans="1:2" s="189" customFormat="1" ht="13.5" x14ac:dyDescent="0.2">
      <c r="A10" s="189" t="s">
        <v>369</v>
      </c>
    </row>
    <row r="11" spans="1:2" s="189" customFormat="1" ht="13.5" x14ac:dyDescent="0.2">
      <c r="A11" s="189" t="s">
        <v>370</v>
      </c>
    </row>
    <row r="12" spans="1:2" s="189" customFormat="1" ht="13.5" x14ac:dyDescent="0.2">
      <c r="A12" s="189" t="s">
        <v>371</v>
      </c>
    </row>
    <row r="13" spans="1:2" s="189" customFormat="1" ht="13.5" x14ac:dyDescent="0.2">
      <c r="A13" s="190" t="s">
        <v>530</v>
      </c>
    </row>
    <row r="16" spans="1:2" ht="13.5" x14ac:dyDescent="0.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0"/>
  <sheetViews>
    <sheetView showGridLines="0" topLeftCell="A67" zoomScaleNormal="100" workbookViewId="0">
      <selection activeCell="D80" sqref="D80:E80"/>
    </sheetView>
  </sheetViews>
  <sheetFormatPr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19" t="s">
        <v>463</v>
      </c>
      <c r="B1" s="619"/>
      <c r="C1" s="619"/>
      <c r="D1" s="619"/>
      <c r="E1" s="619"/>
      <c r="F1" s="619"/>
      <c r="G1" s="619"/>
    </row>
    <row r="2" spans="1:7" ht="30" customHeight="1" x14ac:dyDescent="0.2">
      <c r="A2" s="78" t="s">
        <v>372</v>
      </c>
      <c r="B2" s="78" t="s">
        <v>373</v>
      </c>
      <c r="C2" s="78" t="s">
        <v>374</v>
      </c>
      <c r="D2" s="78" t="s">
        <v>375</v>
      </c>
      <c r="E2" s="78" t="s">
        <v>376</v>
      </c>
      <c r="F2" s="78" t="s">
        <v>77</v>
      </c>
    </row>
    <row r="3" spans="1:7" ht="24.95" customHeight="1" x14ac:dyDescent="0.2">
      <c r="A3" s="240" t="s">
        <v>377</v>
      </c>
      <c r="B3" s="306">
        <v>78</v>
      </c>
      <c r="C3" s="306">
        <v>144</v>
      </c>
      <c r="D3" s="306"/>
      <c r="E3" s="306"/>
      <c r="F3" s="303">
        <f>B3+C3+D3+E3</f>
        <v>222</v>
      </c>
    </row>
    <row r="4" spans="1:7" ht="24.95" customHeight="1" x14ac:dyDescent="0.2">
      <c r="A4" s="241" t="s">
        <v>378</v>
      </c>
      <c r="B4" s="308">
        <v>100</v>
      </c>
      <c r="C4" s="308"/>
      <c r="D4" s="308"/>
      <c r="E4" s="308"/>
      <c r="F4" s="304">
        <f>B4+C4+D4+E4</f>
        <v>100</v>
      </c>
    </row>
    <row r="5" spans="1:7" ht="15" customHeight="1" x14ac:dyDescent="0.2">
      <c r="A5" s="78" t="s">
        <v>379</v>
      </c>
      <c r="B5" s="281">
        <f>SUM(B3:B4)</f>
        <v>178</v>
      </c>
      <c r="C5" s="281">
        <f>SUM(C3:C4)</f>
        <v>144</v>
      </c>
      <c r="D5" s="281">
        <f>SUM(D3:D4)</f>
        <v>0</v>
      </c>
      <c r="E5" s="281">
        <f>SUM(E3:E4)</f>
        <v>0</v>
      </c>
      <c r="F5" s="281">
        <f>SUM(F3:F4)</f>
        <v>322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380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381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382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29" t="s">
        <v>383</v>
      </c>
      <c r="B11" s="629"/>
      <c r="C11" s="629"/>
      <c r="D11" s="629"/>
      <c r="E11" s="629"/>
      <c r="F11" s="629"/>
      <c r="G11" s="629"/>
    </row>
    <row r="12" spans="1:7" s="263" customFormat="1" ht="39.950000000000003" customHeight="1" x14ac:dyDescent="0.2">
      <c r="A12" s="630" t="s">
        <v>462</v>
      </c>
      <c r="B12" s="630"/>
      <c r="C12" s="630"/>
      <c r="D12" s="630"/>
      <c r="E12" s="630"/>
      <c r="F12" s="630"/>
      <c r="G12" s="630"/>
    </row>
    <row r="13" spans="1:7" ht="20.100000000000001" customHeight="1" x14ac:dyDescent="0.2">
      <c r="A13" s="531" t="s">
        <v>384</v>
      </c>
      <c r="B13" s="78" t="s">
        <v>385</v>
      </c>
      <c r="C13" s="78" t="s">
        <v>386</v>
      </c>
      <c r="D13" s="531" t="s">
        <v>41</v>
      </c>
      <c r="E13" s="631"/>
      <c r="F13" s="265"/>
      <c r="G13" s="148"/>
    </row>
    <row r="14" spans="1:7" ht="30" customHeight="1" x14ac:dyDescent="0.2">
      <c r="A14" s="531"/>
      <c r="B14" s="267" t="s">
        <v>387</v>
      </c>
      <c r="C14" s="267" t="s">
        <v>387</v>
      </c>
      <c r="D14" s="267" t="s">
        <v>388</v>
      </c>
      <c r="E14" s="267" t="s">
        <v>389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423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424</v>
      </c>
      <c r="B17" s="307">
        <v>1</v>
      </c>
      <c r="C17" s="307"/>
      <c r="D17" s="279">
        <f>B17+C17</f>
        <v>1</v>
      </c>
      <c r="E17" s="307"/>
      <c r="F17" s="265"/>
      <c r="G17" s="148"/>
    </row>
    <row r="18" spans="1:7" ht="30" customHeight="1" x14ac:dyDescent="0.2">
      <c r="A18" s="374" t="s">
        <v>425</v>
      </c>
      <c r="B18" s="307">
        <v>2</v>
      </c>
      <c r="C18" s="307"/>
      <c r="D18" s="279">
        <f t="shared" ref="D18:D59" si="0">B18+C18</f>
        <v>2</v>
      </c>
      <c r="E18" s="307"/>
      <c r="F18" s="265"/>
      <c r="G18" s="148"/>
    </row>
    <row r="19" spans="1:7" ht="30" customHeight="1" x14ac:dyDescent="0.2">
      <c r="A19" s="374" t="s">
        <v>426</v>
      </c>
      <c r="B19" s="307">
        <v>11</v>
      </c>
      <c r="C19" s="307">
        <v>11</v>
      </c>
      <c r="D19" s="279">
        <f t="shared" si="0"/>
        <v>22</v>
      </c>
      <c r="E19" s="307"/>
      <c r="F19" s="265"/>
      <c r="G19" s="148"/>
    </row>
    <row r="20" spans="1:7" ht="30" customHeight="1" x14ac:dyDescent="0.2">
      <c r="A20" s="374" t="s">
        <v>427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80</v>
      </c>
      <c r="C21" s="307">
        <v>49</v>
      </c>
      <c r="D21" s="279">
        <f t="shared" si="0"/>
        <v>129</v>
      </c>
      <c r="E21" s="307"/>
      <c r="F21" s="265"/>
      <c r="G21" s="148"/>
    </row>
    <row r="22" spans="1:7" ht="30" customHeight="1" x14ac:dyDescent="0.2">
      <c r="A22" s="374" t="s">
        <v>46</v>
      </c>
      <c r="B22" s="307">
        <v>90</v>
      </c>
      <c r="C22" s="307">
        <v>40</v>
      </c>
      <c r="D22" s="279">
        <f t="shared" si="0"/>
        <v>130</v>
      </c>
      <c r="E22" s="307"/>
      <c r="F22" s="265"/>
      <c r="G22" s="148"/>
    </row>
    <row r="23" spans="1:7" ht="30" customHeight="1" x14ac:dyDescent="0.2">
      <c r="A23" s="374" t="s">
        <v>47</v>
      </c>
      <c r="B23" s="307">
        <v>10</v>
      </c>
      <c r="C23" s="307"/>
      <c r="D23" s="279">
        <f t="shared" si="0"/>
        <v>10</v>
      </c>
      <c r="E23" s="307"/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>
        <v>8</v>
      </c>
      <c r="C25" s="307"/>
      <c r="D25" s="279">
        <f t="shared" si="0"/>
        <v>8</v>
      </c>
      <c r="E25" s="307"/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>
        <v>20</v>
      </c>
      <c r="C32" s="307"/>
      <c r="D32" s="279">
        <f t="shared" si="0"/>
        <v>20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428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429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430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431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432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433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434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222</v>
      </c>
      <c r="C60" s="281">
        <f>SUM(C15:C59)</f>
        <v>100</v>
      </c>
      <c r="D60" s="281">
        <f>SUM(D15:D59)</f>
        <v>322</v>
      </c>
      <c r="E60" s="281">
        <f>SUM(E15:E59)</f>
        <v>0</v>
      </c>
      <c r="F60" s="195"/>
      <c r="G60" s="195"/>
    </row>
    <row r="61" spans="1:7" s="123" customFormat="1" ht="12" customHeight="1" x14ac:dyDescent="0.2">
      <c r="A61" s="79"/>
      <c r="B61" s="632" t="s">
        <v>390</v>
      </c>
      <c r="C61" s="633"/>
      <c r="D61" s="633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34" t="s">
        <v>391</v>
      </c>
      <c r="B63" s="634"/>
      <c r="C63" s="634"/>
      <c r="D63" s="634"/>
      <c r="E63" s="634"/>
      <c r="F63" s="634"/>
      <c r="G63" s="634"/>
    </row>
    <row r="64" spans="1:7" s="123" customFormat="1" ht="30" customHeight="1" x14ac:dyDescent="0.2">
      <c r="A64" s="634" t="s">
        <v>417</v>
      </c>
      <c r="B64" s="634"/>
      <c r="C64" s="634"/>
      <c r="D64" s="634"/>
      <c r="E64" s="634"/>
      <c r="F64" s="634"/>
      <c r="G64" s="634"/>
    </row>
    <row r="65" spans="1:13" s="420" customFormat="1" ht="27" customHeight="1" x14ac:dyDescent="0.3">
      <c r="A65" s="519" t="s">
        <v>436</v>
      </c>
      <c r="B65" s="519"/>
      <c r="C65" s="519"/>
      <c r="D65" s="519"/>
      <c r="E65" s="519"/>
      <c r="F65" s="519"/>
      <c r="G65" s="519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19" t="s">
        <v>437</v>
      </c>
      <c r="B67" s="519"/>
      <c r="C67" s="519"/>
      <c r="D67" s="519"/>
      <c r="E67" s="519"/>
      <c r="F67" s="519"/>
      <c r="G67" s="519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28" t="s">
        <v>461</v>
      </c>
      <c r="B69" s="628"/>
      <c r="C69" s="628"/>
      <c r="D69" s="628"/>
      <c r="E69" s="628"/>
      <c r="F69" s="628"/>
      <c r="G69" s="628"/>
    </row>
    <row r="70" spans="1:13" ht="30" customHeight="1" x14ac:dyDescent="0.2">
      <c r="A70" s="78" t="s">
        <v>535</v>
      </c>
      <c r="B70" s="531" t="s">
        <v>533</v>
      </c>
      <c r="C70" s="531"/>
      <c r="D70" s="531" t="s">
        <v>534</v>
      </c>
      <c r="E70" s="625"/>
      <c r="F70" s="531" t="s">
        <v>392</v>
      </c>
      <c r="G70" s="625"/>
    </row>
    <row r="71" spans="1:13" ht="30" customHeight="1" x14ac:dyDescent="0.2">
      <c r="A71" s="374" t="s">
        <v>44</v>
      </c>
      <c r="B71" s="626"/>
      <c r="C71" s="626"/>
      <c r="D71" s="626"/>
      <c r="E71" s="626"/>
      <c r="F71" s="627">
        <f>B71+D71</f>
        <v>0</v>
      </c>
      <c r="G71" s="627"/>
    </row>
    <row r="72" spans="1:13" s="123" customFormat="1" ht="30" customHeight="1" x14ac:dyDescent="0.2">
      <c r="A72" s="374" t="s">
        <v>423</v>
      </c>
      <c r="B72" s="616"/>
      <c r="C72" s="616"/>
      <c r="D72" s="616"/>
      <c r="E72" s="616"/>
      <c r="F72" s="617">
        <f t="shared" ref="F72:F115" si="1">B72+D72</f>
        <v>0</v>
      </c>
      <c r="G72" s="617"/>
    </row>
    <row r="73" spans="1:13" s="123" customFormat="1" ht="30" customHeight="1" x14ac:dyDescent="0.2">
      <c r="A73" s="374" t="s">
        <v>424</v>
      </c>
      <c r="B73" s="616"/>
      <c r="C73" s="616"/>
      <c r="D73" s="616"/>
      <c r="E73" s="616"/>
      <c r="F73" s="617">
        <f t="shared" si="1"/>
        <v>0</v>
      </c>
      <c r="G73" s="617"/>
    </row>
    <row r="74" spans="1:13" ht="30" customHeight="1" x14ac:dyDescent="0.2">
      <c r="A74" s="374" t="s">
        <v>425</v>
      </c>
      <c r="B74" s="616"/>
      <c r="C74" s="616"/>
      <c r="D74" s="616"/>
      <c r="E74" s="616"/>
      <c r="F74" s="617">
        <f t="shared" si="1"/>
        <v>0</v>
      </c>
      <c r="G74" s="617"/>
    </row>
    <row r="75" spans="1:13" ht="30" customHeight="1" x14ac:dyDescent="0.2">
      <c r="A75" s="374" t="s">
        <v>426</v>
      </c>
      <c r="B75" s="616">
        <v>4</v>
      </c>
      <c r="C75" s="616"/>
      <c r="D75" s="616">
        <v>0.125</v>
      </c>
      <c r="E75" s="616"/>
      <c r="F75" s="617">
        <f t="shared" si="1"/>
        <v>4.125</v>
      </c>
      <c r="G75" s="617"/>
    </row>
    <row r="76" spans="1:13" ht="30" customHeight="1" x14ac:dyDescent="0.2">
      <c r="A76" s="374" t="s">
        <v>427</v>
      </c>
      <c r="B76" s="616"/>
      <c r="C76" s="616"/>
      <c r="D76" s="616"/>
      <c r="E76" s="616"/>
      <c r="F76" s="617">
        <f t="shared" si="1"/>
        <v>0</v>
      </c>
      <c r="G76" s="617"/>
    </row>
    <row r="77" spans="1:13" ht="30" customHeight="1" x14ac:dyDescent="0.2">
      <c r="A77" s="374" t="s">
        <v>45</v>
      </c>
      <c r="B77" s="616">
        <v>1.3333333333333333</v>
      </c>
      <c r="C77" s="616"/>
      <c r="D77" s="616">
        <v>3.0833333333333335</v>
      </c>
      <c r="E77" s="616"/>
      <c r="F77" s="617">
        <f t="shared" si="1"/>
        <v>4.416666666666667</v>
      </c>
      <c r="G77" s="617"/>
    </row>
    <row r="78" spans="1:13" ht="30" customHeight="1" x14ac:dyDescent="0.2">
      <c r="A78" s="374" t="s">
        <v>46</v>
      </c>
      <c r="B78" s="616">
        <v>4.166666666666667</v>
      </c>
      <c r="C78" s="616"/>
      <c r="D78" s="616"/>
      <c r="E78" s="616"/>
      <c r="F78" s="617">
        <f t="shared" si="1"/>
        <v>4.166666666666667</v>
      </c>
      <c r="G78" s="617"/>
    </row>
    <row r="79" spans="1:13" ht="30" customHeight="1" x14ac:dyDescent="0.2">
      <c r="A79" s="374" t="s">
        <v>47</v>
      </c>
      <c r="B79" s="616"/>
      <c r="C79" s="616"/>
      <c r="D79" s="616"/>
      <c r="E79" s="616"/>
      <c r="F79" s="617">
        <f t="shared" si="1"/>
        <v>0</v>
      </c>
      <c r="G79" s="617"/>
    </row>
    <row r="80" spans="1:13" ht="30" customHeight="1" x14ac:dyDescent="0.2">
      <c r="A80" s="374" t="s">
        <v>48</v>
      </c>
      <c r="B80" s="616"/>
      <c r="C80" s="616"/>
      <c r="D80" s="616"/>
      <c r="E80" s="616"/>
      <c r="F80" s="617">
        <f t="shared" si="1"/>
        <v>0</v>
      </c>
      <c r="G80" s="617"/>
    </row>
    <row r="81" spans="1:7" ht="30" customHeight="1" x14ac:dyDescent="0.2">
      <c r="A81" s="374" t="s">
        <v>49</v>
      </c>
      <c r="B81" s="616"/>
      <c r="C81" s="616"/>
      <c r="D81" s="616"/>
      <c r="E81" s="616"/>
      <c r="F81" s="617">
        <f t="shared" si="1"/>
        <v>0</v>
      </c>
      <c r="G81" s="617"/>
    </row>
    <row r="82" spans="1:7" ht="30" customHeight="1" x14ac:dyDescent="0.2">
      <c r="A82" s="374" t="s">
        <v>50</v>
      </c>
      <c r="B82" s="616"/>
      <c r="C82" s="616"/>
      <c r="D82" s="616"/>
      <c r="E82" s="616"/>
      <c r="F82" s="617">
        <f t="shared" si="1"/>
        <v>0</v>
      </c>
      <c r="G82" s="617"/>
    </row>
    <row r="83" spans="1:7" ht="30" customHeight="1" x14ac:dyDescent="0.2">
      <c r="A83" s="374" t="s">
        <v>51</v>
      </c>
      <c r="B83" s="616"/>
      <c r="C83" s="616"/>
      <c r="D83" s="616"/>
      <c r="E83" s="616"/>
      <c r="F83" s="617">
        <f t="shared" si="1"/>
        <v>0</v>
      </c>
      <c r="G83" s="617"/>
    </row>
    <row r="84" spans="1:7" ht="30" customHeight="1" x14ac:dyDescent="0.2">
      <c r="A84" s="374" t="s">
        <v>52</v>
      </c>
      <c r="B84" s="616"/>
      <c r="C84" s="616"/>
      <c r="D84" s="616"/>
      <c r="E84" s="616"/>
      <c r="F84" s="617">
        <f t="shared" si="1"/>
        <v>0</v>
      </c>
      <c r="G84" s="617"/>
    </row>
    <row r="85" spans="1:7" ht="30" customHeight="1" x14ac:dyDescent="0.2">
      <c r="A85" s="374" t="s">
        <v>53</v>
      </c>
      <c r="B85" s="616"/>
      <c r="C85" s="616"/>
      <c r="D85" s="616"/>
      <c r="E85" s="616"/>
      <c r="F85" s="617">
        <f t="shared" si="1"/>
        <v>0</v>
      </c>
      <c r="G85" s="617"/>
    </row>
    <row r="86" spans="1:7" ht="30" customHeight="1" x14ac:dyDescent="0.2">
      <c r="A86" s="374" t="s">
        <v>54</v>
      </c>
      <c r="B86" s="616"/>
      <c r="C86" s="616"/>
      <c r="D86" s="616"/>
      <c r="E86" s="616"/>
      <c r="F86" s="617">
        <f t="shared" si="1"/>
        <v>0</v>
      </c>
      <c r="G86" s="617"/>
    </row>
    <row r="87" spans="1:7" ht="30" customHeight="1" x14ac:dyDescent="0.2">
      <c r="A87" s="374" t="s">
        <v>55</v>
      </c>
      <c r="B87" s="616"/>
      <c r="C87" s="616"/>
      <c r="D87" s="616"/>
      <c r="E87" s="616"/>
      <c r="F87" s="617">
        <f t="shared" si="1"/>
        <v>0</v>
      </c>
      <c r="G87" s="617"/>
    </row>
    <row r="88" spans="1:7" ht="30" customHeight="1" x14ac:dyDescent="0.2">
      <c r="A88" s="374" t="s">
        <v>56</v>
      </c>
      <c r="B88" s="616"/>
      <c r="C88" s="616"/>
      <c r="D88" s="616"/>
      <c r="E88" s="616"/>
      <c r="F88" s="617">
        <f t="shared" si="1"/>
        <v>0</v>
      </c>
      <c r="G88" s="617"/>
    </row>
    <row r="89" spans="1:7" ht="30" customHeight="1" x14ac:dyDescent="0.2">
      <c r="A89" s="374" t="s">
        <v>57</v>
      </c>
      <c r="B89" s="616"/>
      <c r="C89" s="616"/>
      <c r="D89" s="616"/>
      <c r="E89" s="616"/>
      <c r="F89" s="617">
        <f t="shared" si="1"/>
        <v>0</v>
      </c>
      <c r="G89" s="617"/>
    </row>
    <row r="90" spans="1:7" ht="30" customHeight="1" x14ac:dyDescent="0.2">
      <c r="A90" s="374" t="s">
        <v>58</v>
      </c>
      <c r="B90" s="616"/>
      <c r="C90" s="616"/>
      <c r="D90" s="616"/>
      <c r="E90" s="616"/>
      <c r="F90" s="617">
        <f t="shared" si="1"/>
        <v>0</v>
      </c>
      <c r="G90" s="617"/>
    </row>
    <row r="91" spans="1:7" ht="30" customHeight="1" x14ac:dyDescent="0.2">
      <c r="A91" s="374" t="s">
        <v>59</v>
      </c>
      <c r="B91" s="616"/>
      <c r="C91" s="616"/>
      <c r="D91" s="616"/>
      <c r="E91" s="616"/>
      <c r="F91" s="617">
        <f t="shared" si="1"/>
        <v>0</v>
      </c>
      <c r="G91" s="617"/>
    </row>
    <row r="92" spans="1:7" ht="30" customHeight="1" x14ac:dyDescent="0.2">
      <c r="A92" s="374" t="s">
        <v>60</v>
      </c>
      <c r="B92" s="616"/>
      <c r="C92" s="616"/>
      <c r="D92" s="616"/>
      <c r="E92" s="616"/>
      <c r="F92" s="617">
        <f t="shared" si="1"/>
        <v>0</v>
      </c>
      <c r="G92" s="617"/>
    </row>
    <row r="93" spans="1:7" ht="30" customHeight="1" x14ac:dyDescent="0.2">
      <c r="A93" s="374" t="s">
        <v>61</v>
      </c>
      <c r="B93" s="616"/>
      <c r="C93" s="616"/>
      <c r="D93" s="616"/>
      <c r="E93" s="616"/>
      <c r="F93" s="617">
        <f t="shared" si="1"/>
        <v>0</v>
      </c>
      <c r="G93" s="617"/>
    </row>
    <row r="94" spans="1:7" ht="30" customHeight="1" x14ac:dyDescent="0.2">
      <c r="A94" s="374" t="s">
        <v>62</v>
      </c>
      <c r="B94" s="616"/>
      <c r="C94" s="616"/>
      <c r="D94" s="616"/>
      <c r="E94" s="616"/>
      <c r="F94" s="617">
        <f t="shared" si="1"/>
        <v>0</v>
      </c>
      <c r="G94" s="617"/>
    </row>
    <row r="95" spans="1:7" ht="30" customHeight="1" x14ac:dyDescent="0.2">
      <c r="A95" s="374" t="s">
        <v>63</v>
      </c>
      <c r="B95" s="616"/>
      <c r="C95" s="616"/>
      <c r="D95" s="616"/>
      <c r="E95" s="616"/>
      <c r="F95" s="617">
        <f t="shared" si="1"/>
        <v>0</v>
      </c>
      <c r="G95" s="617"/>
    </row>
    <row r="96" spans="1:7" ht="30" customHeight="1" x14ac:dyDescent="0.2">
      <c r="A96" s="374" t="s">
        <v>64</v>
      </c>
      <c r="B96" s="616"/>
      <c r="C96" s="616"/>
      <c r="D96" s="616"/>
      <c r="E96" s="616"/>
      <c r="F96" s="617">
        <f t="shared" si="1"/>
        <v>0</v>
      </c>
      <c r="G96" s="617"/>
    </row>
    <row r="97" spans="1:7" ht="30" customHeight="1" x14ac:dyDescent="0.2">
      <c r="A97" s="374" t="s">
        <v>65</v>
      </c>
      <c r="B97" s="616"/>
      <c r="C97" s="616"/>
      <c r="D97" s="616"/>
      <c r="E97" s="616"/>
      <c r="F97" s="617">
        <f t="shared" si="1"/>
        <v>0</v>
      </c>
      <c r="G97" s="617"/>
    </row>
    <row r="98" spans="1:7" ht="30" customHeight="1" x14ac:dyDescent="0.2">
      <c r="A98" s="374" t="s">
        <v>66</v>
      </c>
      <c r="B98" s="616"/>
      <c r="C98" s="616"/>
      <c r="D98" s="616"/>
      <c r="E98" s="616"/>
      <c r="F98" s="617">
        <f t="shared" si="1"/>
        <v>0</v>
      </c>
      <c r="G98" s="617"/>
    </row>
    <row r="99" spans="1:7" ht="30" customHeight="1" x14ac:dyDescent="0.2">
      <c r="A99" s="374" t="s">
        <v>67</v>
      </c>
      <c r="B99" s="616"/>
      <c r="C99" s="616"/>
      <c r="D99" s="616"/>
      <c r="E99" s="616"/>
      <c r="F99" s="617">
        <f t="shared" si="1"/>
        <v>0</v>
      </c>
      <c r="G99" s="617"/>
    </row>
    <row r="100" spans="1:7" ht="30" customHeight="1" x14ac:dyDescent="0.2">
      <c r="A100" s="374" t="s">
        <v>68</v>
      </c>
      <c r="B100" s="616"/>
      <c r="C100" s="616"/>
      <c r="D100" s="616"/>
      <c r="E100" s="616"/>
      <c r="F100" s="617">
        <f t="shared" si="1"/>
        <v>0</v>
      </c>
      <c r="G100" s="617"/>
    </row>
    <row r="101" spans="1:7" ht="30" customHeight="1" x14ac:dyDescent="0.2">
      <c r="A101" s="374" t="s">
        <v>428</v>
      </c>
      <c r="B101" s="616"/>
      <c r="C101" s="616"/>
      <c r="D101" s="616"/>
      <c r="E101" s="616"/>
      <c r="F101" s="617">
        <f t="shared" si="1"/>
        <v>0</v>
      </c>
      <c r="G101" s="617"/>
    </row>
    <row r="102" spans="1:7" ht="30" customHeight="1" x14ac:dyDescent="0.2">
      <c r="A102" s="374" t="s">
        <v>429</v>
      </c>
      <c r="B102" s="616"/>
      <c r="C102" s="616"/>
      <c r="D102" s="616"/>
      <c r="E102" s="616"/>
      <c r="F102" s="617">
        <f t="shared" si="1"/>
        <v>0</v>
      </c>
      <c r="G102" s="617"/>
    </row>
    <row r="103" spans="1:7" ht="30" customHeight="1" x14ac:dyDescent="0.2">
      <c r="A103" s="374" t="s">
        <v>430</v>
      </c>
      <c r="B103" s="616"/>
      <c r="C103" s="616"/>
      <c r="D103" s="616"/>
      <c r="E103" s="616"/>
      <c r="F103" s="617">
        <f t="shared" si="1"/>
        <v>0</v>
      </c>
      <c r="G103" s="617"/>
    </row>
    <row r="104" spans="1:7" ht="30" customHeight="1" x14ac:dyDescent="0.2">
      <c r="A104" s="374" t="s">
        <v>69</v>
      </c>
      <c r="B104" s="616"/>
      <c r="C104" s="616"/>
      <c r="D104" s="616"/>
      <c r="E104" s="616"/>
      <c r="F104" s="617">
        <f t="shared" si="1"/>
        <v>0</v>
      </c>
      <c r="G104" s="617"/>
    </row>
    <row r="105" spans="1:7" ht="30" customHeight="1" x14ac:dyDescent="0.2">
      <c r="A105" s="374" t="s">
        <v>431</v>
      </c>
      <c r="B105" s="616"/>
      <c r="C105" s="616"/>
      <c r="D105" s="616"/>
      <c r="E105" s="616"/>
      <c r="F105" s="617">
        <f t="shared" si="1"/>
        <v>0</v>
      </c>
      <c r="G105" s="617"/>
    </row>
    <row r="106" spans="1:7" ht="30" customHeight="1" x14ac:dyDescent="0.2">
      <c r="A106" s="374" t="s">
        <v>432</v>
      </c>
      <c r="B106" s="616"/>
      <c r="C106" s="616"/>
      <c r="D106" s="616"/>
      <c r="E106" s="616"/>
      <c r="F106" s="617">
        <f t="shared" si="1"/>
        <v>0</v>
      </c>
      <c r="G106" s="617"/>
    </row>
    <row r="107" spans="1:7" ht="30" customHeight="1" x14ac:dyDescent="0.2">
      <c r="A107" s="374" t="s">
        <v>433</v>
      </c>
      <c r="B107" s="616"/>
      <c r="C107" s="616"/>
      <c r="D107" s="616"/>
      <c r="E107" s="616"/>
      <c r="F107" s="617">
        <f t="shared" si="1"/>
        <v>0</v>
      </c>
      <c r="G107" s="617"/>
    </row>
    <row r="108" spans="1:7" ht="30" customHeight="1" x14ac:dyDescent="0.2">
      <c r="A108" s="374" t="s">
        <v>70</v>
      </c>
      <c r="B108" s="616"/>
      <c r="C108" s="616"/>
      <c r="D108" s="616"/>
      <c r="E108" s="616"/>
      <c r="F108" s="617">
        <f t="shared" si="1"/>
        <v>0</v>
      </c>
      <c r="G108" s="617"/>
    </row>
    <row r="109" spans="1:7" ht="30" customHeight="1" x14ac:dyDescent="0.2">
      <c r="A109" s="374" t="s">
        <v>71</v>
      </c>
      <c r="B109" s="616"/>
      <c r="C109" s="616"/>
      <c r="D109" s="616"/>
      <c r="E109" s="616"/>
      <c r="F109" s="617">
        <f t="shared" si="1"/>
        <v>0</v>
      </c>
      <c r="G109" s="617"/>
    </row>
    <row r="110" spans="1:7" ht="30" customHeight="1" x14ac:dyDescent="0.2">
      <c r="A110" s="374" t="s">
        <v>72</v>
      </c>
      <c r="B110" s="616"/>
      <c r="C110" s="616"/>
      <c r="D110" s="616"/>
      <c r="E110" s="616"/>
      <c r="F110" s="617">
        <f t="shared" si="1"/>
        <v>0</v>
      </c>
      <c r="G110" s="617"/>
    </row>
    <row r="111" spans="1:7" ht="30" customHeight="1" x14ac:dyDescent="0.2">
      <c r="A111" s="374" t="s">
        <v>73</v>
      </c>
      <c r="B111" s="616"/>
      <c r="C111" s="616"/>
      <c r="D111" s="616"/>
      <c r="E111" s="616"/>
      <c r="F111" s="617">
        <f t="shared" si="1"/>
        <v>0</v>
      </c>
      <c r="G111" s="617"/>
    </row>
    <row r="112" spans="1:7" ht="30" customHeight="1" x14ac:dyDescent="0.2">
      <c r="A112" s="374" t="s">
        <v>74</v>
      </c>
      <c r="B112" s="616"/>
      <c r="C112" s="616"/>
      <c r="D112" s="616"/>
      <c r="E112" s="616"/>
      <c r="F112" s="617">
        <f t="shared" si="1"/>
        <v>0</v>
      </c>
      <c r="G112" s="617"/>
    </row>
    <row r="113" spans="1:13" ht="30" customHeight="1" x14ac:dyDescent="0.2">
      <c r="A113" s="374" t="s">
        <v>434</v>
      </c>
      <c r="B113" s="616"/>
      <c r="C113" s="616"/>
      <c r="D113" s="616"/>
      <c r="E113" s="616"/>
      <c r="F113" s="617">
        <f t="shared" si="1"/>
        <v>0</v>
      </c>
      <c r="G113" s="617"/>
    </row>
    <row r="114" spans="1:13" ht="30" customHeight="1" x14ac:dyDescent="0.2">
      <c r="A114" s="374" t="s">
        <v>75</v>
      </c>
      <c r="B114" s="616"/>
      <c r="C114" s="616"/>
      <c r="D114" s="616"/>
      <c r="E114" s="616"/>
      <c r="F114" s="617">
        <f t="shared" si="1"/>
        <v>0</v>
      </c>
      <c r="G114" s="617"/>
    </row>
    <row r="115" spans="1:13" ht="30" customHeight="1" x14ac:dyDescent="0.2">
      <c r="A115" s="374" t="s">
        <v>76</v>
      </c>
      <c r="B115" s="622"/>
      <c r="C115" s="622"/>
      <c r="D115" s="622"/>
      <c r="E115" s="622"/>
      <c r="F115" s="623">
        <f t="shared" si="1"/>
        <v>0</v>
      </c>
      <c r="G115" s="623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584" t="s">
        <v>536</v>
      </c>
      <c r="B118" s="584"/>
      <c r="C118" s="584"/>
      <c r="D118" s="584"/>
      <c r="E118" s="584"/>
      <c r="F118" s="584"/>
      <c r="G118" s="584"/>
      <c r="H118" s="584"/>
    </row>
    <row r="119" spans="1:13" s="420" customFormat="1" ht="23.25" customHeight="1" x14ac:dyDescent="0.3">
      <c r="A119" s="519" t="s">
        <v>436</v>
      </c>
      <c r="B119" s="519"/>
      <c r="C119" s="519"/>
      <c r="D119" s="519"/>
      <c r="E119" s="519"/>
      <c r="F119" s="519"/>
      <c r="G119" s="519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19" t="s">
        <v>437</v>
      </c>
      <c r="B121" s="519"/>
      <c r="C121" s="519"/>
      <c r="D121" s="519"/>
      <c r="E121" s="519"/>
      <c r="F121" s="519"/>
      <c r="G121" s="519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19" t="s">
        <v>26</v>
      </c>
      <c r="B123" s="619"/>
      <c r="C123" s="619"/>
      <c r="D123" s="199"/>
      <c r="E123" s="199"/>
      <c r="F123" s="199"/>
      <c r="G123" s="199"/>
    </row>
    <row r="124" spans="1:13" ht="30" customHeight="1" x14ac:dyDescent="0.2">
      <c r="A124" s="261" t="s">
        <v>393</v>
      </c>
      <c r="B124" s="620" t="s">
        <v>281</v>
      </c>
      <c r="C124" s="620"/>
    </row>
    <row r="125" spans="1:13" ht="30" customHeight="1" x14ac:dyDescent="0.2">
      <c r="A125" s="240" t="s">
        <v>394</v>
      </c>
      <c r="B125" s="621">
        <v>7635.05</v>
      </c>
      <c r="C125" s="621"/>
    </row>
    <row r="126" spans="1:13" ht="30" customHeight="1" x14ac:dyDescent="0.2">
      <c r="A126" s="241" t="s">
        <v>395</v>
      </c>
      <c r="B126" s="624">
        <v>564</v>
      </c>
      <c r="C126" s="624"/>
    </row>
    <row r="127" spans="1:13" ht="15" customHeight="1" x14ac:dyDescent="0.2">
      <c r="A127" s="68" t="s">
        <v>77</v>
      </c>
      <c r="B127" s="618">
        <f>SUM(B125:C126)</f>
        <v>8199.0499999999993</v>
      </c>
      <c r="C127" s="618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396</v>
      </c>
      <c r="B130" s="200"/>
      <c r="C130" s="200"/>
      <c r="D130" s="200"/>
      <c r="E130" s="200"/>
      <c r="F130" s="200"/>
      <c r="G130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abSelected="1" zoomScaleNormal="100" workbookViewId="0">
      <selection activeCell="B19" sqref="B19"/>
    </sheetView>
  </sheetViews>
  <sheetFormatPr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35" t="s">
        <v>28</v>
      </c>
      <c r="B1" s="635"/>
    </row>
    <row r="2" spans="1:4" s="203" customFormat="1" ht="30" customHeight="1" x14ac:dyDescent="0.2">
      <c r="A2" s="268" t="s">
        <v>397</v>
      </c>
      <c r="B2" s="269" t="s">
        <v>348</v>
      </c>
      <c r="C2" s="202"/>
    </row>
    <row r="3" spans="1:4" ht="24.95" customHeight="1" x14ac:dyDescent="0.15">
      <c r="A3" s="240" t="s">
        <v>398</v>
      </c>
      <c r="B3" s="306">
        <v>73</v>
      </c>
    </row>
    <row r="4" spans="1:4" ht="24.95" customHeight="1" x14ac:dyDescent="0.15">
      <c r="A4" s="166" t="s">
        <v>399</v>
      </c>
      <c r="B4" s="307"/>
      <c r="D4" s="204"/>
    </row>
    <row r="5" spans="1:4" ht="24.95" customHeight="1" x14ac:dyDescent="0.15">
      <c r="A5" s="241" t="s">
        <v>400</v>
      </c>
      <c r="B5" s="308"/>
    </row>
    <row r="6" spans="1:4" ht="10.5" customHeight="1" x14ac:dyDescent="0.15">
      <c r="A6" s="636"/>
      <c r="B6" s="637"/>
    </row>
    <row r="7" spans="1:4" s="201" customFormat="1" ht="30" customHeight="1" x14ac:dyDescent="0.3">
      <c r="A7" s="635" t="s">
        <v>29</v>
      </c>
      <c r="B7" s="635"/>
    </row>
    <row r="8" spans="1:4" ht="30" customHeight="1" x14ac:dyDescent="0.15">
      <c r="A8" s="268" t="s">
        <v>401</v>
      </c>
      <c r="B8" s="269" t="s">
        <v>348</v>
      </c>
    </row>
    <row r="9" spans="1:4" ht="24.95" customHeight="1" x14ac:dyDescent="0.15">
      <c r="A9" s="240" t="s">
        <v>402</v>
      </c>
      <c r="B9" s="306"/>
    </row>
    <row r="10" spans="1:4" ht="24.95" customHeight="1" x14ac:dyDescent="0.15">
      <c r="A10" s="166" t="s">
        <v>403</v>
      </c>
      <c r="B10" s="307">
        <v>1</v>
      </c>
    </row>
    <row r="11" spans="1:4" ht="24.95" customHeight="1" x14ac:dyDescent="0.15">
      <c r="A11" s="166" t="s">
        <v>404</v>
      </c>
      <c r="B11" s="307">
        <v>1</v>
      </c>
    </row>
    <row r="12" spans="1:4" ht="24.95" customHeight="1" x14ac:dyDescent="0.15">
      <c r="A12" s="166" t="s">
        <v>405</v>
      </c>
      <c r="B12" s="305">
        <f>SUM(B13:B19)</f>
        <v>2</v>
      </c>
    </row>
    <row r="13" spans="1:4" ht="20.100000000000001" customHeight="1" x14ac:dyDescent="0.15">
      <c r="A13" s="166" t="s">
        <v>406</v>
      </c>
      <c r="B13" s="307">
        <v>1</v>
      </c>
    </row>
    <row r="14" spans="1:4" ht="20.100000000000001" customHeight="1" x14ac:dyDescent="0.15">
      <c r="A14" s="166" t="s">
        <v>407</v>
      </c>
      <c r="B14" s="307"/>
    </row>
    <row r="15" spans="1:4" ht="20.100000000000001" customHeight="1" x14ac:dyDescent="0.15">
      <c r="A15" s="166" t="s">
        <v>408</v>
      </c>
      <c r="B15" s="307"/>
    </row>
    <row r="16" spans="1:4" ht="20.100000000000001" customHeight="1" x14ac:dyDescent="0.15">
      <c r="A16" s="166" t="s">
        <v>409</v>
      </c>
      <c r="B16" s="307"/>
    </row>
    <row r="17" spans="1:2" ht="20.100000000000001" customHeight="1" x14ac:dyDescent="0.15">
      <c r="A17" s="166" t="s">
        <v>410</v>
      </c>
      <c r="B17" s="307"/>
    </row>
    <row r="18" spans="1:2" ht="20.100000000000001" customHeight="1" x14ac:dyDescent="0.15">
      <c r="A18" s="166" t="s">
        <v>411</v>
      </c>
      <c r="B18" s="307">
        <v>1</v>
      </c>
    </row>
    <row r="19" spans="1:2" ht="20.100000000000001" customHeight="1" x14ac:dyDescent="0.15">
      <c r="A19" s="241" t="s">
        <v>412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413</v>
      </c>
      <c r="B22" s="206"/>
    </row>
    <row r="23" spans="1:2" s="81" customFormat="1" ht="12" customHeight="1" x14ac:dyDescent="0.3">
      <c r="A23" s="206" t="s">
        <v>414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 enableFormatConditionsCalculation="0">
    <tabColor rgb="FF92D050"/>
  </sheetPr>
  <dimension ref="A1:Z76"/>
  <sheetViews>
    <sheetView showGridLines="0" workbookViewId="0">
      <pane xSplit="1" ySplit="3" topLeftCell="L43" activePane="bottomRight" state="frozen"/>
      <selection activeCell="C7" sqref="C7"/>
      <selection pane="topRight" activeCell="C7" sqref="C7"/>
      <selection pane="bottomLeft" activeCell="C7" sqref="C7"/>
      <selection pane="bottomRight" activeCell="V20" sqref="V20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1" t="s">
        <v>451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</row>
    <row r="2" spans="1:26" ht="36.75" customHeight="1" x14ac:dyDescent="0.2">
      <c r="A2" s="522" t="s">
        <v>30</v>
      </c>
      <c r="B2" s="522" t="s">
        <v>31</v>
      </c>
      <c r="C2" s="522"/>
      <c r="D2" s="522" t="s">
        <v>32</v>
      </c>
      <c r="E2" s="522"/>
      <c r="F2" s="522" t="s">
        <v>33</v>
      </c>
      <c r="G2" s="522"/>
      <c r="H2" s="522" t="s">
        <v>34</v>
      </c>
      <c r="I2" s="522"/>
      <c r="J2" s="522" t="s">
        <v>35</v>
      </c>
      <c r="K2" s="522"/>
      <c r="L2" s="522" t="s">
        <v>36</v>
      </c>
      <c r="M2" s="522"/>
      <c r="N2" s="522" t="s">
        <v>37</v>
      </c>
      <c r="O2" s="522"/>
      <c r="P2" s="522" t="s">
        <v>502</v>
      </c>
      <c r="Q2" s="522"/>
      <c r="R2" s="522" t="s">
        <v>38</v>
      </c>
      <c r="S2" s="522"/>
      <c r="T2" s="522" t="s">
        <v>39</v>
      </c>
      <c r="U2" s="522"/>
      <c r="V2" s="522" t="s">
        <v>40</v>
      </c>
      <c r="W2" s="522"/>
      <c r="X2" s="518" t="s">
        <v>41</v>
      </c>
      <c r="Y2" s="518"/>
      <c r="Z2" s="522" t="s">
        <v>41</v>
      </c>
    </row>
    <row r="3" spans="1:26" ht="15" customHeight="1" x14ac:dyDescent="0.2">
      <c r="A3" s="522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2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423</v>
      </c>
      <c r="B5" s="366">
        <v>1</v>
      </c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1</v>
      </c>
      <c r="Y5" s="221">
        <f>C5+E5+G5+I5+K5+M5+O5+Q5+S5+U5+W5</f>
        <v>0</v>
      </c>
      <c r="Z5" s="271">
        <f t="shared" ref="Z5:Z47" si="0">X5+Y5</f>
        <v>1</v>
      </c>
    </row>
    <row r="6" spans="1:26" ht="24.95" customHeight="1" x14ac:dyDescent="0.2">
      <c r="A6" s="374" t="s">
        <v>424</v>
      </c>
      <c r="B6" s="366">
        <v>1</v>
      </c>
      <c r="C6" s="367">
        <v>1</v>
      </c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>
        <v>1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1</v>
      </c>
      <c r="Y6" s="221">
        <f t="shared" ref="Y6:Y46" si="2">C6+E6+G6+I6+K6+M6+O6+Q6+S6+U6+W6</f>
        <v>2</v>
      </c>
      <c r="Z6" s="271">
        <f t="shared" si="0"/>
        <v>3</v>
      </c>
    </row>
    <row r="7" spans="1:26" ht="24.95" customHeight="1" x14ac:dyDescent="0.2">
      <c r="A7" s="374" t="s">
        <v>425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>
        <v>2</v>
      </c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2</v>
      </c>
      <c r="Z7" s="271">
        <f t="shared" si="0"/>
        <v>2</v>
      </c>
    </row>
    <row r="8" spans="1:26" ht="24.95" customHeight="1" x14ac:dyDescent="0.2">
      <c r="A8" s="374" t="s">
        <v>426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3</v>
      </c>
      <c r="Q8" s="367">
        <v>8</v>
      </c>
      <c r="R8" s="366"/>
      <c r="S8" s="367"/>
      <c r="T8" s="366"/>
      <c r="U8" s="367"/>
      <c r="V8" s="366"/>
      <c r="W8" s="367"/>
      <c r="X8" s="221">
        <f t="shared" si="1"/>
        <v>3</v>
      </c>
      <c r="Y8" s="221">
        <f t="shared" si="2"/>
        <v>8</v>
      </c>
      <c r="Z8" s="271">
        <f t="shared" si="0"/>
        <v>11</v>
      </c>
    </row>
    <row r="9" spans="1:26" ht="24.95" customHeight="1" x14ac:dyDescent="0.2">
      <c r="A9" s="374" t="s">
        <v>427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13</v>
      </c>
      <c r="K10" s="367">
        <v>49</v>
      </c>
      <c r="L10" s="366">
        <v>3</v>
      </c>
      <c r="M10" s="367">
        <v>14</v>
      </c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16</v>
      </c>
      <c r="Y10" s="221">
        <f t="shared" si="2"/>
        <v>63</v>
      </c>
      <c r="Z10" s="271">
        <f t="shared" si="0"/>
        <v>79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22</v>
      </c>
      <c r="K11" s="367">
        <v>46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22</v>
      </c>
      <c r="Y11" s="221">
        <f t="shared" si="2"/>
        <v>46</v>
      </c>
      <c r="Z11" s="271">
        <f t="shared" si="0"/>
        <v>68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10</v>
      </c>
      <c r="K12" s="367">
        <v>10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10</v>
      </c>
      <c r="Y12" s="221">
        <f t="shared" si="2"/>
        <v>10</v>
      </c>
      <c r="Z12" s="271">
        <f t="shared" si="0"/>
        <v>20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>
        <v>5</v>
      </c>
      <c r="E14" s="367">
        <v>3</v>
      </c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5</v>
      </c>
      <c r="Y14" s="221">
        <f t="shared" si="2"/>
        <v>3</v>
      </c>
      <c r="Z14" s="271">
        <f t="shared" si="0"/>
        <v>8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525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>
        <v>1</v>
      </c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1</v>
      </c>
      <c r="Y19" s="221">
        <f t="shared" si="2"/>
        <v>0</v>
      </c>
      <c r="Z19" s="271">
        <f t="shared" si="0"/>
        <v>1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>
        <v>56</v>
      </c>
      <c r="K20" s="367">
        <v>68</v>
      </c>
      <c r="L20" s="366">
        <v>7</v>
      </c>
      <c r="M20" s="367">
        <v>9</v>
      </c>
      <c r="N20" s="366"/>
      <c r="O20" s="367"/>
      <c r="P20" s="366"/>
      <c r="Q20" s="367">
        <v>1</v>
      </c>
      <c r="R20" s="366"/>
      <c r="S20" s="367"/>
      <c r="T20" s="366"/>
      <c r="U20" s="367"/>
      <c r="V20" s="366"/>
      <c r="W20" s="367"/>
      <c r="X20" s="221">
        <f t="shared" si="1"/>
        <v>63</v>
      </c>
      <c r="Y20" s="221">
        <f t="shared" si="2"/>
        <v>78</v>
      </c>
      <c r="Z20" s="271">
        <f t="shared" si="0"/>
        <v>141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428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429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430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431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432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433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434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2</v>
      </c>
      <c r="C48" s="273">
        <f t="shared" si="3"/>
        <v>1</v>
      </c>
      <c r="D48" s="273">
        <f t="shared" si="3"/>
        <v>5</v>
      </c>
      <c r="E48" s="273">
        <f t="shared" si="3"/>
        <v>3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101</v>
      </c>
      <c r="K48" s="273">
        <f t="shared" si="3"/>
        <v>173</v>
      </c>
      <c r="L48" s="273">
        <f t="shared" si="3"/>
        <v>11</v>
      </c>
      <c r="M48" s="273">
        <f t="shared" si="3"/>
        <v>23</v>
      </c>
      <c r="N48" s="273">
        <f t="shared" si="3"/>
        <v>0</v>
      </c>
      <c r="O48" s="273">
        <f t="shared" si="3"/>
        <v>0</v>
      </c>
      <c r="P48" s="273">
        <f t="shared" si="3"/>
        <v>3</v>
      </c>
      <c r="Q48" s="273">
        <f t="shared" si="3"/>
        <v>12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122</v>
      </c>
      <c r="Y48" s="274">
        <f>SUM(Y4:Y47)</f>
        <v>212</v>
      </c>
      <c r="Z48" s="273">
        <f>X48+Y48</f>
        <v>334</v>
      </c>
    </row>
    <row r="49" spans="1:26" ht="9.9499999999999993" customHeight="1" x14ac:dyDescent="0.2">
      <c r="A49" s="520"/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435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436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19" t="s">
        <v>437</v>
      </c>
      <c r="B59" s="519"/>
      <c r="C59" s="519"/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ht="12" customHeight="1" x14ac:dyDescent="0.3">
      <c r="A60" s="474" t="s">
        <v>542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  <c r="Y60" s="60"/>
      <c r="Z60" s="59"/>
    </row>
    <row r="61" spans="1:26" x14ac:dyDescent="0.3">
      <c r="A61" s="63"/>
    </row>
    <row r="76" spans="1:1" ht="16.5" x14ac:dyDescent="0.3">
      <c r="A76" s="66"/>
    </row>
  </sheetData>
  <sheetProtection password="CB3B" sheet="1" objects="1" scenarios="1" selectLockedCells="1"/>
  <mergeCells count="17">
    <mergeCell ref="V2:W2"/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Q46" activePane="bottomRight" state="frozen"/>
      <selection activeCell="J10" sqref="J10"/>
      <selection pane="topRight" activeCell="J10" sqref="J10"/>
      <selection pane="bottomLeft" activeCell="J10" sqref="J10"/>
      <selection pane="bottomRight" activeCell="N11" sqref="N11"/>
    </sheetView>
  </sheetViews>
  <sheetFormatPr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25" t="s">
        <v>452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6"/>
      <c r="Z1" s="527" t="s">
        <v>83</v>
      </c>
      <c r="AA1" s="528"/>
      <c r="AB1" s="529"/>
    </row>
    <row r="2" spans="1:31" s="53" customFormat="1" ht="19.5" customHeight="1" x14ac:dyDescent="0.15">
      <c r="A2" s="523" t="s">
        <v>84</v>
      </c>
      <c r="B2" s="523" t="s">
        <v>85</v>
      </c>
      <c r="C2" s="523"/>
      <c r="D2" s="523" t="s">
        <v>86</v>
      </c>
      <c r="E2" s="523"/>
      <c r="F2" s="523" t="s">
        <v>87</v>
      </c>
      <c r="G2" s="523"/>
      <c r="H2" s="523" t="s">
        <v>88</v>
      </c>
      <c r="I2" s="523"/>
      <c r="J2" s="523" t="s">
        <v>89</v>
      </c>
      <c r="K2" s="523"/>
      <c r="L2" s="523" t="s">
        <v>90</v>
      </c>
      <c r="M2" s="523"/>
      <c r="N2" s="523" t="s">
        <v>91</v>
      </c>
      <c r="O2" s="523"/>
      <c r="P2" s="523" t="s">
        <v>92</v>
      </c>
      <c r="Q2" s="523"/>
      <c r="R2" s="523" t="s">
        <v>93</v>
      </c>
      <c r="S2" s="523"/>
      <c r="T2" s="523" t="s">
        <v>94</v>
      </c>
      <c r="U2" s="523"/>
      <c r="V2" s="523" t="s">
        <v>95</v>
      </c>
      <c r="W2" s="523"/>
      <c r="X2" s="523" t="s">
        <v>96</v>
      </c>
      <c r="Y2" s="523"/>
      <c r="Z2" s="523" t="s">
        <v>41</v>
      </c>
      <c r="AA2" s="523"/>
      <c r="AB2" s="523" t="s">
        <v>41</v>
      </c>
    </row>
    <row r="3" spans="1:31" s="53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/>
      <c r="V5" s="314"/>
      <c r="W5" s="358"/>
      <c r="X5" s="314"/>
      <c r="Y5" s="358"/>
      <c r="Z5" s="225">
        <f t="shared" ref="Z5:AA19" si="0">B5+D5+F5+H5+J5+L5+N5+P5+R5+T5+V5+X5</f>
        <v>1</v>
      </c>
      <c r="AA5" s="225">
        <f t="shared" si="0"/>
        <v>0</v>
      </c>
      <c r="AB5" s="225">
        <f>Z5+AA5</f>
        <v>1</v>
      </c>
      <c r="AC5" s="212">
        <f>'Quadro 1'!X5</f>
        <v>1</v>
      </c>
      <c r="AD5" s="212">
        <f>'Quadro 1'!Y5</f>
        <v>0</v>
      </c>
      <c r="AE5" s="212">
        <f>'Quadro 1'!Z5</f>
        <v>1</v>
      </c>
    </row>
    <row r="6" spans="1:31" s="69" customFormat="1" ht="24.95" customHeight="1" x14ac:dyDescent="0.2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1</v>
      </c>
      <c r="P6" s="314"/>
      <c r="Q6" s="358">
        <v>1</v>
      </c>
      <c r="R6" s="314">
        <v>1</v>
      </c>
      <c r="S6" s="358"/>
      <c r="T6" s="314"/>
      <c r="U6" s="358"/>
      <c r="V6" s="314"/>
      <c r="W6" s="358"/>
      <c r="X6" s="314"/>
      <c r="Y6" s="358"/>
      <c r="Z6" s="225">
        <f t="shared" si="0"/>
        <v>1</v>
      </c>
      <c r="AA6" s="225">
        <f t="shared" si="0"/>
        <v>2</v>
      </c>
      <c r="AB6" s="225">
        <f t="shared" ref="AB6:AB47" si="1">Z6+AA6</f>
        <v>3</v>
      </c>
      <c r="AC6" s="212">
        <f>'Quadro 1'!X6</f>
        <v>1</v>
      </c>
      <c r="AD6" s="212">
        <f>'Quadro 1'!Y6</f>
        <v>2</v>
      </c>
      <c r="AE6" s="212">
        <f>'Quadro 1'!Z6</f>
        <v>3</v>
      </c>
    </row>
    <row r="7" spans="1:31" s="69" customFormat="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1</v>
      </c>
      <c r="P7" s="314"/>
      <c r="Q7" s="358">
        <v>1</v>
      </c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2</v>
      </c>
      <c r="AB7" s="225">
        <f t="shared" si="1"/>
        <v>2</v>
      </c>
      <c r="AC7" s="212">
        <f>'Quadro 1'!X7</f>
        <v>0</v>
      </c>
      <c r="AD7" s="212">
        <f>'Quadro 1'!Y7</f>
        <v>2</v>
      </c>
      <c r="AE7" s="212">
        <f>'Quadro 1'!Z7</f>
        <v>2</v>
      </c>
    </row>
    <row r="8" spans="1:31" s="69" customFormat="1" ht="24.95" customHeight="1" x14ac:dyDescent="0.2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>
        <v>1</v>
      </c>
      <c r="L8" s="314">
        <v>1</v>
      </c>
      <c r="M8" s="358">
        <v>1</v>
      </c>
      <c r="N8" s="314">
        <v>1</v>
      </c>
      <c r="O8" s="358">
        <v>2</v>
      </c>
      <c r="P8" s="314"/>
      <c r="Q8" s="358">
        <v>2</v>
      </c>
      <c r="R8" s="314">
        <v>1</v>
      </c>
      <c r="S8" s="358">
        <v>1</v>
      </c>
      <c r="T8" s="314"/>
      <c r="U8" s="358">
        <v>1</v>
      </c>
      <c r="V8" s="314"/>
      <c r="W8" s="358"/>
      <c r="X8" s="314"/>
      <c r="Y8" s="358"/>
      <c r="Z8" s="225">
        <f t="shared" si="0"/>
        <v>3</v>
      </c>
      <c r="AA8" s="225">
        <f t="shared" si="0"/>
        <v>8</v>
      </c>
      <c r="AB8" s="225">
        <f t="shared" si="1"/>
        <v>11</v>
      </c>
      <c r="AC8" s="212">
        <f>'Quadro 1'!X8</f>
        <v>3</v>
      </c>
      <c r="AD8" s="212">
        <f>'Quadro 1'!Y8</f>
        <v>8</v>
      </c>
      <c r="AE8" s="212">
        <f>'Quadro 1'!Z8</f>
        <v>11</v>
      </c>
    </row>
    <row r="9" spans="1:31" s="69" customFormat="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>
        <v>1</v>
      </c>
      <c r="G10" s="358"/>
      <c r="H10" s="314"/>
      <c r="I10" s="358">
        <v>5</v>
      </c>
      <c r="J10" s="314">
        <v>6</v>
      </c>
      <c r="K10" s="358">
        <v>11</v>
      </c>
      <c r="L10" s="314">
        <v>3</v>
      </c>
      <c r="M10" s="358">
        <v>6</v>
      </c>
      <c r="N10" s="314">
        <v>1</v>
      </c>
      <c r="O10" s="358">
        <v>16</v>
      </c>
      <c r="P10" s="314">
        <v>2</v>
      </c>
      <c r="Q10" s="358">
        <v>15</v>
      </c>
      <c r="R10" s="314">
        <v>2</v>
      </c>
      <c r="S10" s="358">
        <v>6</v>
      </c>
      <c r="T10" s="314">
        <v>1</v>
      </c>
      <c r="U10" s="358">
        <v>3</v>
      </c>
      <c r="V10" s="314"/>
      <c r="W10" s="358">
        <v>1</v>
      </c>
      <c r="X10" s="314"/>
      <c r="Y10" s="358"/>
      <c r="Z10" s="225">
        <f t="shared" si="0"/>
        <v>16</v>
      </c>
      <c r="AA10" s="225">
        <f t="shared" si="0"/>
        <v>63</v>
      </c>
      <c r="AB10" s="225">
        <f t="shared" si="1"/>
        <v>79</v>
      </c>
      <c r="AC10" s="212">
        <f>'Quadro 1'!X10</f>
        <v>16</v>
      </c>
      <c r="AD10" s="212">
        <f>'Quadro 1'!Y10</f>
        <v>63</v>
      </c>
      <c r="AE10" s="212">
        <f>'Quadro 1'!Z10</f>
        <v>79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1</v>
      </c>
      <c r="K11" s="358">
        <v>2</v>
      </c>
      <c r="L11" s="314">
        <v>8</v>
      </c>
      <c r="M11" s="358">
        <v>4</v>
      </c>
      <c r="N11" s="314">
        <v>4</v>
      </c>
      <c r="O11" s="358">
        <v>5</v>
      </c>
      <c r="P11" s="314">
        <v>4</v>
      </c>
      <c r="Q11" s="358">
        <v>18</v>
      </c>
      <c r="R11" s="314">
        <v>3</v>
      </c>
      <c r="S11" s="358">
        <v>10</v>
      </c>
      <c r="T11" s="314">
        <v>2</v>
      </c>
      <c r="U11" s="358">
        <v>6</v>
      </c>
      <c r="V11" s="314"/>
      <c r="W11" s="358">
        <v>1</v>
      </c>
      <c r="X11" s="314"/>
      <c r="Y11" s="358"/>
      <c r="Z11" s="225">
        <f t="shared" si="0"/>
        <v>22</v>
      </c>
      <c r="AA11" s="225">
        <f t="shared" si="0"/>
        <v>46</v>
      </c>
      <c r="AB11" s="225">
        <f t="shared" si="1"/>
        <v>68</v>
      </c>
      <c r="AC11" s="212">
        <f>'Quadro 1'!X11</f>
        <v>22</v>
      </c>
      <c r="AD11" s="212">
        <f>'Quadro 1'!Y11</f>
        <v>46</v>
      </c>
      <c r="AE11" s="212">
        <f>'Quadro 1'!Z11</f>
        <v>68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2</v>
      </c>
      <c r="K12" s="358">
        <v>1</v>
      </c>
      <c r="L12" s="314">
        <v>1</v>
      </c>
      <c r="M12" s="358"/>
      <c r="N12" s="314"/>
      <c r="O12" s="358">
        <v>2</v>
      </c>
      <c r="P12" s="314">
        <v>1</v>
      </c>
      <c r="Q12" s="358"/>
      <c r="R12" s="314">
        <v>2</v>
      </c>
      <c r="S12" s="358">
        <v>4</v>
      </c>
      <c r="T12" s="314">
        <v>4</v>
      </c>
      <c r="U12" s="358">
        <v>2</v>
      </c>
      <c r="V12" s="314"/>
      <c r="W12" s="358">
        <v>1</v>
      </c>
      <c r="X12" s="314"/>
      <c r="Y12" s="358"/>
      <c r="Z12" s="225">
        <f t="shared" si="0"/>
        <v>10</v>
      </c>
      <c r="AA12" s="225">
        <f t="shared" si="0"/>
        <v>10</v>
      </c>
      <c r="AB12" s="225">
        <f t="shared" si="1"/>
        <v>20</v>
      </c>
      <c r="AC12" s="212">
        <f>'Quadro 1'!X12</f>
        <v>10</v>
      </c>
      <c r="AD12" s="212">
        <f>'Quadro 1'!Y12</f>
        <v>10</v>
      </c>
      <c r="AE12" s="212">
        <f>'Quadro 1'!Z12</f>
        <v>20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>
        <v>1</v>
      </c>
      <c r="N14" s="314">
        <v>3</v>
      </c>
      <c r="O14" s="358">
        <v>1</v>
      </c>
      <c r="P14" s="314">
        <v>2</v>
      </c>
      <c r="Q14" s="358">
        <v>1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5</v>
      </c>
      <c r="AA14" s="225">
        <f t="shared" si="0"/>
        <v>3</v>
      </c>
      <c r="AB14" s="225">
        <f t="shared" si="1"/>
        <v>8</v>
      </c>
      <c r="AC14" s="212">
        <f>'Quadro 1'!X14</f>
        <v>5</v>
      </c>
      <c r="AD14" s="212">
        <f>'Quadro 1'!Y14</f>
        <v>3</v>
      </c>
      <c r="AE14" s="212">
        <f>'Quadro 1'!Z14</f>
        <v>8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1</v>
      </c>
      <c r="AA19" s="225">
        <f t="shared" si="0"/>
        <v>0</v>
      </c>
      <c r="AB19" s="225">
        <f t="shared" si="1"/>
        <v>1</v>
      </c>
      <c r="AC19" s="212">
        <f>'Quadro 1'!X19</f>
        <v>1</v>
      </c>
      <c r="AD19" s="212">
        <f>'Quadro 1'!Y19</f>
        <v>0</v>
      </c>
      <c r="AE19" s="212">
        <f>'Quadro 1'!Z19</f>
        <v>1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>
        <v>2</v>
      </c>
      <c r="J20" s="314">
        <v>2</v>
      </c>
      <c r="K20" s="358">
        <v>5</v>
      </c>
      <c r="L20" s="314">
        <v>9</v>
      </c>
      <c r="M20" s="358">
        <v>5</v>
      </c>
      <c r="N20" s="314">
        <v>24</v>
      </c>
      <c r="O20" s="358">
        <v>19</v>
      </c>
      <c r="P20" s="314">
        <v>13</v>
      </c>
      <c r="Q20" s="358">
        <v>18</v>
      </c>
      <c r="R20" s="314">
        <v>10</v>
      </c>
      <c r="S20" s="358">
        <v>20</v>
      </c>
      <c r="T20" s="314">
        <v>2</v>
      </c>
      <c r="U20" s="358">
        <v>7</v>
      </c>
      <c r="V20" s="314">
        <v>3</v>
      </c>
      <c r="W20" s="358">
        <v>2</v>
      </c>
      <c r="X20" s="314"/>
      <c r="Y20" s="358"/>
      <c r="Z20" s="225">
        <f t="shared" ref="Z20:AA47" si="2">B20+D20+F20+H20+J20+L20+N20+P20+R20+T20+V20+X20</f>
        <v>63</v>
      </c>
      <c r="AA20" s="225">
        <f t="shared" si="2"/>
        <v>78</v>
      </c>
      <c r="AB20" s="225">
        <f t="shared" si="1"/>
        <v>141</v>
      </c>
      <c r="AC20" s="212">
        <f>'Quadro 1'!X20</f>
        <v>63</v>
      </c>
      <c r="AD20" s="212">
        <f>'Quadro 1'!Y20</f>
        <v>78</v>
      </c>
      <c r="AE20" s="212">
        <f>'Quadro 1'!Z20</f>
        <v>141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0</v>
      </c>
      <c r="H48" s="226">
        <f t="shared" si="3"/>
        <v>0</v>
      </c>
      <c r="I48" s="226">
        <f t="shared" si="3"/>
        <v>7</v>
      </c>
      <c r="J48" s="226">
        <f t="shared" si="3"/>
        <v>11</v>
      </c>
      <c r="K48" s="226">
        <f t="shared" si="3"/>
        <v>20</v>
      </c>
      <c r="L48" s="226">
        <f t="shared" si="3"/>
        <v>22</v>
      </c>
      <c r="M48" s="226">
        <f t="shared" si="3"/>
        <v>17</v>
      </c>
      <c r="N48" s="226">
        <f t="shared" si="3"/>
        <v>34</v>
      </c>
      <c r="O48" s="226">
        <f t="shared" si="3"/>
        <v>47</v>
      </c>
      <c r="P48" s="226">
        <f t="shared" si="3"/>
        <v>22</v>
      </c>
      <c r="Q48" s="226">
        <f t="shared" si="3"/>
        <v>56</v>
      </c>
      <c r="R48" s="226">
        <f t="shared" si="3"/>
        <v>19</v>
      </c>
      <c r="S48" s="226">
        <f t="shared" si="3"/>
        <v>41</v>
      </c>
      <c r="T48" s="226">
        <f t="shared" si="3"/>
        <v>10</v>
      </c>
      <c r="U48" s="226">
        <f t="shared" si="3"/>
        <v>19</v>
      </c>
      <c r="V48" s="226">
        <f t="shared" si="3"/>
        <v>3</v>
      </c>
      <c r="W48" s="226">
        <f t="shared" si="3"/>
        <v>5</v>
      </c>
      <c r="X48" s="226">
        <f t="shared" si="3"/>
        <v>0</v>
      </c>
      <c r="Y48" s="226">
        <f t="shared" si="3"/>
        <v>0</v>
      </c>
      <c r="Z48" s="226">
        <f t="shared" si="3"/>
        <v>122</v>
      </c>
      <c r="AA48" s="226">
        <f t="shared" si="3"/>
        <v>212</v>
      </c>
      <c r="AB48" s="226">
        <f>Z48+AA48</f>
        <v>334</v>
      </c>
    </row>
    <row r="49" spans="1:31" s="53" customFormat="1" ht="9.9499999999999993" customHeight="1" x14ac:dyDescent="0.15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Z49" s="70">
        <f>'Quadro 1'!X48</f>
        <v>122</v>
      </c>
      <c r="AA49" s="70">
        <f>'Quadro 1'!Y48</f>
        <v>212</v>
      </c>
      <c r="AB49" s="70">
        <f>'Quadro 1'!Z48</f>
        <v>334</v>
      </c>
    </row>
    <row r="50" spans="1:31" s="53" customFormat="1" ht="21.75" customHeight="1" x14ac:dyDescent="0.15">
      <c r="A50" s="523" t="s">
        <v>78</v>
      </c>
      <c r="B50" s="523" t="s">
        <v>85</v>
      </c>
      <c r="C50" s="523"/>
      <c r="D50" s="523" t="s">
        <v>86</v>
      </c>
      <c r="E50" s="523"/>
      <c r="F50" s="523" t="s">
        <v>87</v>
      </c>
      <c r="G50" s="523"/>
      <c r="H50" s="523" t="s">
        <v>88</v>
      </c>
      <c r="I50" s="523"/>
      <c r="J50" s="523" t="s">
        <v>89</v>
      </c>
      <c r="K50" s="523"/>
      <c r="L50" s="523" t="s">
        <v>90</v>
      </c>
      <c r="M50" s="523"/>
      <c r="N50" s="523" t="s">
        <v>91</v>
      </c>
      <c r="O50" s="523"/>
      <c r="P50" s="523" t="s">
        <v>92</v>
      </c>
      <c r="Q50" s="523"/>
      <c r="R50" s="523" t="s">
        <v>93</v>
      </c>
      <c r="S50" s="523"/>
      <c r="T50" s="523" t="s">
        <v>94</v>
      </c>
      <c r="U50" s="523"/>
      <c r="V50" s="523" t="s">
        <v>95</v>
      </c>
      <c r="W50" s="523"/>
      <c r="X50" s="523" t="s">
        <v>96</v>
      </c>
      <c r="Y50" s="523"/>
      <c r="Z50" s="523" t="s">
        <v>41</v>
      </c>
      <c r="AA50" s="523"/>
      <c r="AB50" s="523" t="s">
        <v>41</v>
      </c>
    </row>
    <row r="51" spans="1:31" s="53" customFormat="1" ht="15" customHeight="1" x14ac:dyDescent="0.15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375"/>
      <c r="O60" s="375"/>
      <c r="P60" s="375"/>
      <c r="Q60" s="375"/>
      <c r="R60" s="375"/>
      <c r="S60" s="375"/>
      <c r="T60" s="89"/>
      <c r="U60" s="89"/>
    </row>
    <row r="61" spans="1:31" s="60" customFormat="1" ht="13.35" customHeight="1" x14ac:dyDescent="0.3">
      <c r="A61" s="62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1"/>
  <sheetViews>
    <sheetView showGridLines="0" zoomScaleNormal="100" workbookViewId="0">
      <pane xSplit="1" ySplit="3" topLeftCell="K40" activePane="bottomRight" state="frozen"/>
      <selection activeCell="J10" sqref="J10"/>
      <selection pane="topRight" activeCell="J10" sqref="J10"/>
      <selection pane="bottomLeft" activeCell="J10" sqref="J10"/>
      <selection pane="bottomRight" activeCell="R11" sqref="R11"/>
    </sheetView>
  </sheetViews>
  <sheetFormatPr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25" t="s">
        <v>453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6"/>
      <c r="T1" s="527" t="s">
        <v>83</v>
      </c>
      <c r="U1" s="528"/>
      <c r="V1" s="529"/>
    </row>
    <row r="2" spans="1:25" s="53" customFormat="1" ht="15" customHeight="1" x14ac:dyDescent="0.15">
      <c r="A2" s="523" t="s">
        <v>97</v>
      </c>
      <c r="B2" s="523" t="s">
        <v>98</v>
      </c>
      <c r="C2" s="523"/>
      <c r="D2" s="523" t="s">
        <v>99</v>
      </c>
      <c r="E2" s="523"/>
      <c r="F2" s="523" t="s">
        <v>100</v>
      </c>
      <c r="G2" s="523"/>
      <c r="H2" s="523" t="s">
        <v>101</v>
      </c>
      <c r="I2" s="523"/>
      <c r="J2" s="523" t="s">
        <v>102</v>
      </c>
      <c r="K2" s="523"/>
      <c r="L2" s="523" t="s">
        <v>103</v>
      </c>
      <c r="M2" s="523"/>
      <c r="N2" s="523" t="s">
        <v>104</v>
      </c>
      <c r="O2" s="523"/>
      <c r="P2" s="523" t="s">
        <v>105</v>
      </c>
      <c r="Q2" s="523"/>
      <c r="R2" s="523" t="s">
        <v>106</v>
      </c>
      <c r="S2" s="523"/>
      <c r="T2" s="523" t="s">
        <v>41</v>
      </c>
      <c r="U2" s="523"/>
      <c r="V2" s="523" t="s">
        <v>41</v>
      </c>
    </row>
    <row r="3" spans="1:25" s="53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23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423</v>
      </c>
      <c r="B5" s="366">
        <v>1</v>
      </c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1</v>
      </c>
      <c r="U5" s="225">
        <f t="shared" si="0"/>
        <v>0</v>
      </c>
      <c r="V5" s="225">
        <f t="shared" ref="V5:V47" si="1">T5+U5</f>
        <v>1</v>
      </c>
      <c r="W5" s="212">
        <f>'Quadro 1'!X5</f>
        <v>1</v>
      </c>
      <c r="X5" s="212">
        <f>'Quadro 1'!Y5</f>
        <v>0</v>
      </c>
      <c r="Y5" s="212">
        <f>'Quadro 1'!Z5</f>
        <v>1</v>
      </c>
    </row>
    <row r="6" spans="1:25" s="69" customFormat="1" ht="24.95" customHeight="1" x14ac:dyDescent="0.2">
      <c r="A6" s="374" t="s">
        <v>424</v>
      </c>
      <c r="B6" s="366"/>
      <c r="C6" s="367"/>
      <c r="D6" s="314"/>
      <c r="E6" s="358">
        <v>1</v>
      </c>
      <c r="F6" s="314"/>
      <c r="G6" s="358"/>
      <c r="H6" s="314"/>
      <c r="I6" s="358"/>
      <c r="J6" s="314"/>
      <c r="K6" s="358">
        <v>1</v>
      </c>
      <c r="L6" s="314"/>
      <c r="M6" s="358"/>
      <c r="N6" s="314">
        <v>1</v>
      </c>
      <c r="O6" s="358"/>
      <c r="P6" s="314"/>
      <c r="Q6" s="358"/>
      <c r="R6" s="314"/>
      <c r="S6" s="358"/>
      <c r="T6" s="225">
        <f t="shared" si="0"/>
        <v>1</v>
      </c>
      <c r="U6" s="225">
        <f t="shared" si="0"/>
        <v>2</v>
      </c>
      <c r="V6" s="225">
        <f t="shared" si="1"/>
        <v>3</v>
      </c>
      <c r="W6" s="212">
        <f>'Quadro 1'!X6</f>
        <v>1</v>
      </c>
      <c r="X6" s="212">
        <f>'Quadro 1'!Y6</f>
        <v>2</v>
      </c>
      <c r="Y6" s="212">
        <f>'Quadro 1'!Z6</f>
        <v>3</v>
      </c>
    </row>
    <row r="7" spans="1:25" s="69" customFormat="1" ht="24.95" customHeight="1" x14ac:dyDescent="0.2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>
        <v>2</v>
      </c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2</v>
      </c>
      <c r="V7" s="225">
        <f t="shared" si="1"/>
        <v>2</v>
      </c>
      <c r="W7" s="212">
        <f>'Quadro 1'!X7</f>
        <v>0</v>
      </c>
      <c r="X7" s="212">
        <f>'Quadro 1'!Y7</f>
        <v>2</v>
      </c>
      <c r="Y7" s="212">
        <f>'Quadro 1'!Z7</f>
        <v>2</v>
      </c>
    </row>
    <row r="8" spans="1:25" s="69" customFormat="1" ht="24.95" customHeight="1" x14ac:dyDescent="0.2">
      <c r="A8" s="374" t="s">
        <v>426</v>
      </c>
      <c r="B8" s="366"/>
      <c r="C8" s="367">
        <v>1</v>
      </c>
      <c r="D8" s="314"/>
      <c r="E8" s="358">
        <v>1</v>
      </c>
      <c r="F8" s="314">
        <v>1</v>
      </c>
      <c r="G8" s="358">
        <v>1</v>
      </c>
      <c r="H8" s="314"/>
      <c r="I8" s="358">
        <v>1</v>
      </c>
      <c r="J8" s="314"/>
      <c r="K8" s="358">
        <v>2</v>
      </c>
      <c r="L8" s="314">
        <v>2</v>
      </c>
      <c r="M8" s="358">
        <v>1</v>
      </c>
      <c r="N8" s="314"/>
      <c r="O8" s="358"/>
      <c r="P8" s="314"/>
      <c r="Q8" s="358"/>
      <c r="R8" s="314"/>
      <c r="S8" s="358">
        <v>1</v>
      </c>
      <c r="T8" s="225">
        <f t="shared" si="0"/>
        <v>3</v>
      </c>
      <c r="U8" s="225">
        <f t="shared" si="0"/>
        <v>8</v>
      </c>
      <c r="V8" s="225">
        <f t="shared" si="1"/>
        <v>11</v>
      </c>
      <c r="W8" s="212">
        <f>'Quadro 1'!X8</f>
        <v>3</v>
      </c>
      <c r="X8" s="212">
        <f>'Quadro 1'!Y8</f>
        <v>8</v>
      </c>
      <c r="Y8" s="212">
        <f>'Quadro 1'!Z8</f>
        <v>11</v>
      </c>
    </row>
    <row r="9" spans="1:25" s="69" customFormat="1" ht="24.95" customHeight="1" x14ac:dyDescent="0.2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3</v>
      </c>
      <c r="C10" s="367">
        <v>5</v>
      </c>
      <c r="D10" s="314">
        <v>2</v>
      </c>
      <c r="E10" s="358">
        <v>9</v>
      </c>
      <c r="F10" s="314">
        <v>1</v>
      </c>
      <c r="G10" s="358">
        <v>6</v>
      </c>
      <c r="H10" s="314">
        <v>4</v>
      </c>
      <c r="I10" s="358">
        <v>8</v>
      </c>
      <c r="J10" s="314">
        <v>2</v>
      </c>
      <c r="K10" s="358">
        <v>12</v>
      </c>
      <c r="L10" s="314"/>
      <c r="M10" s="358">
        <v>17</v>
      </c>
      <c r="N10" s="314">
        <v>2</v>
      </c>
      <c r="O10" s="358">
        <v>3</v>
      </c>
      <c r="P10" s="314">
        <v>2</v>
      </c>
      <c r="Q10" s="358">
        <v>1</v>
      </c>
      <c r="R10" s="314"/>
      <c r="S10" s="358">
        <v>2</v>
      </c>
      <c r="T10" s="225">
        <f t="shared" si="0"/>
        <v>16</v>
      </c>
      <c r="U10" s="225">
        <f t="shared" si="0"/>
        <v>63</v>
      </c>
      <c r="V10" s="225">
        <f t="shared" si="1"/>
        <v>79</v>
      </c>
      <c r="W10" s="212">
        <f>'Quadro 1'!X10</f>
        <v>16</v>
      </c>
      <c r="X10" s="212">
        <f>'Quadro 1'!Y10</f>
        <v>63</v>
      </c>
      <c r="Y10" s="212">
        <f>'Quadro 1'!Z10</f>
        <v>79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>
        <v>1</v>
      </c>
      <c r="H11" s="314">
        <v>4</v>
      </c>
      <c r="I11" s="358">
        <v>7</v>
      </c>
      <c r="J11" s="314">
        <v>9</v>
      </c>
      <c r="K11" s="358">
        <v>17</v>
      </c>
      <c r="L11" s="314">
        <v>7</v>
      </c>
      <c r="M11" s="358">
        <v>14</v>
      </c>
      <c r="N11" s="314">
        <v>1</v>
      </c>
      <c r="O11" s="358">
        <v>4</v>
      </c>
      <c r="P11" s="314"/>
      <c r="Q11" s="358">
        <v>2</v>
      </c>
      <c r="R11" s="314">
        <v>1</v>
      </c>
      <c r="S11" s="358">
        <v>1</v>
      </c>
      <c r="T11" s="225">
        <f t="shared" si="0"/>
        <v>22</v>
      </c>
      <c r="U11" s="225">
        <f t="shared" si="0"/>
        <v>46</v>
      </c>
      <c r="V11" s="225">
        <f t="shared" si="1"/>
        <v>68</v>
      </c>
      <c r="W11" s="212">
        <f>'Quadro 1'!X11</f>
        <v>22</v>
      </c>
      <c r="X11" s="212">
        <f>'Quadro 1'!Y11</f>
        <v>46</v>
      </c>
      <c r="Y11" s="212">
        <f>'Quadro 1'!Z11</f>
        <v>68</v>
      </c>
    </row>
    <row r="12" spans="1:25" s="69" customFormat="1" ht="24.95" customHeight="1" x14ac:dyDescent="0.2">
      <c r="A12" s="374" t="s">
        <v>47</v>
      </c>
      <c r="B12" s="366">
        <v>1</v>
      </c>
      <c r="C12" s="367"/>
      <c r="D12" s="314"/>
      <c r="E12" s="358"/>
      <c r="F12" s="314">
        <v>1</v>
      </c>
      <c r="G12" s="358"/>
      <c r="H12" s="314">
        <v>3</v>
      </c>
      <c r="I12" s="358">
        <v>2</v>
      </c>
      <c r="J12" s="314">
        <v>2</v>
      </c>
      <c r="K12" s="358">
        <v>5</v>
      </c>
      <c r="L12" s="314">
        <v>1</v>
      </c>
      <c r="M12" s="358">
        <v>1</v>
      </c>
      <c r="N12" s="314">
        <v>2</v>
      </c>
      <c r="O12" s="358">
        <v>1</v>
      </c>
      <c r="P12" s="314"/>
      <c r="Q12" s="358">
        <v>1</v>
      </c>
      <c r="R12" s="314"/>
      <c r="S12" s="358"/>
      <c r="T12" s="225">
        <f t="shared" si="0"/>
        <v>10</v>
      </c>
      <c r="U12" s="225">
        <f t="shared" si="0"/>
        <v>10</v>
      </c>
      <c r="V12" s="225">
        <f t="shared" si="1"/>
        <v>20</v>
      </c>
      <c r="W12" s="212">
        <f>'Quadro 1'!X12</f>
        <v>10</v>
      </c>
      <c r="X12" s="212">
        <f>'Quadro 1'!Y12</f>
        <v>10</v>
      </c>
      <c r="Y12" s="212">
        <f>'Quadro 1'!Z12</f>
        <v>20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/>
      <c r="C14" s="367"/>
      <c r="D14" s="314"/>
      <c r="E14" s="358"/>
      <c r="F14" s="314">
        <v>1</v>
      </c>
      <c r="G14" s="358">
        <v>1</v>
      </c>
      <c r="H14" s="314"/>
      <c r="I14" s="358"/>
      <c r="J14" s="314">
        <v>2</v>
      </c>
      <c r="K14" s="358">
        <v>1</v>
      </c>
      <c r="L14" s="314">
        <v>1</v>
      </c>
      <c r="M14" s="358">
        <v>1</v>
      </c>
      <c r="N14" s="314">
        <v>1</v>
      </c>
      <c r="O14" s="358"/>
      <c r="P14" s="314"/>
      <c r="Q14" s="358"/>
      <c r="R14" s="314"/>
      <c r="S14" s="358"/>
      <c r="T14" s="225">
        <f t="shared" si="0"/>
        <v>5</v>
      </c>
      <c r="U14" s="225">
        <f t="shared" si="0"/>
        <v>3</v>
      </c>
      <c r="V14" s="225">
        <f t="shared" si="1"/>
        <v>8</v>
      </c>
      <c r="W14" s="212">
        <f>'Quadro 1'!X14</f>
        <v>5</v>
      </c>
      <c r="X14" s="212">
        <f>'Quadro 1'!Y14</f>
        <v>3</v>
      </c>
      <c r="Y14" s="212">
        <f>'Quadro 1'!Z14</f>
        <v>8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>
        <v>1</v>
      </c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1</v>
      </c>
      <c r="U19" s="225">
        <f t="shared" si="0"/>
        <v>0</v>
      </c>
      <c r="V19" s="225">
        <f t="shared" si="1"/>
        <v>1</v>
      </c>
      <c r="W19" s="212">
        <f>'Quadro 1'!X19</f>
        <v>1</v>
      </c>
      <c r="X19" s="212">
        <f>'Quadro 1'!Y19</f>
        <v>0</v>
      </c>
      <c r="Y19" s="212">
        <f>'Quadro 1'!Z19</f>
        <v>1</v>
      </c>
    </row>
    <row r="20" spans="1:25" s="69" customFormat="1" ht="24.95" customHeight="1" x14ac:dyDescent="0.2">
      <c r="A20" s="374" t="s">
        <v>56</v>
      </c>
      <c r="B20" s="366">
        <v>11</v>
      </c>
      <c r="C20" s="367">
        <v>12</v>
      </c>
      <c r="D20" s="314">
        <v>1</v>
      </c>
      <c r="E20" s="358">
        <v>4</v>
      </c>
      <c r="F20" s="314">
        <v>12</v>
      </c>
      <c r="G20" s="358">
        <v>3</v>
      </c>
      <c r="H20" s="314">
        <v>17</v>
      </c>
      <c r="I20" s="358">
        <v>18</v>
      </c>
      <c r="J20" s="314">
        <v>6</v>
      </c>
      <c r="K20" s="358">
        <v>12</v>
      </c>
      <c r="L20" s="314">
        <v>7</v>
      </c>
      <c r="M20" s="358">
        <v>10</v>
      </c>
      <c r="N20" s="314">
        <v>5</v>
      </c>
      <c r="O20" s="358">
        <v>9</v>
      </c>
      <c r="P20" s="314">
        <v>2</v>
      </c>
      <c r="Q20" s="358">
        <v>8</v>
      </c>
      <c r="R20" s="314">
        <v>2</v>
      </c>
      <c r="S20" s="358">
        <v>2</v>
      </c>
      <c r="T20" s="225">
        <f t="shared" si="0"/>
        <v>63</v>
      </c>
      <c r="U20" s="225">
        <f t="shared" si="0"/>
        <v>78</v>
      </c>
      <c r="V20" s="225">
        <f t="shared" si="1"/>
        <v>141</v>
      </c>
      <c r="W20" s="212">
        <f>'Quadro 1'!X20</f>
        <v>63</v>
      </c>
      <c r="X20" s="212">
        <f>'Quadro 1'!Y20</f>
        <v>78</v>
      </c>
      <c r="Y20" s="212">
        <f>'Quadro 1'!Z20</f>
        <v>141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17</v>
      </c>
      <c r="C48" s="226">
        <f t="shared" si="2"/>
        <v>18</v>
      </c>
      <c r="D48" s="226">
        <f t="shared" si="2"/>
        <v>3</v>
      </c>
      <c r="E48" s="226">
        <f t="shared" si="2"/>
        <v>15</v>
      </c>
      <c r="F48" s="226">
        <f t="shared" si="2"/>
        <v>16</v>
      </c>
      <c r="G48" s="226">
        <f t="shared" si="2"/>
        <v>12</v>
      </c>
      <c r="H48" s="226">
        <f t="shared" si="2"/>
        <v>28</v>
      </c>
      <c r="I48" s="226">
        <f t="shared" si="2"/>
        <v>36</v>
      </c>
      <c r="J48" s="226">
        <f t="shared" si="2"/>
        <v>21</v>
      </c>
      <c r="K48" s="226">
        <f t="shared" si="2"/>
        <v>50</v>
      </c>
      <c r="L48" s="226">
        <f t="shared" si="2"/>
        <v>18</v>
      </c>
      <c r="M48" s="226">
        <f t="shared" si="2"/>
        <v>46</v>
      </c>
      <c r="N48" s="226">
        <f t="shared" si="2"/>
        <v>12</v>
      </c>
      <c r="O48" s="226">
        <f t="shared" si="2"/>
        <v>17</v>
      </c>
      <c r="P48" s="226">
        <f t="shared" si="2"/>
        <v>4</v>
      </c>
      <c r="Q48" s="226">
        <f t="shared" si="2"/>
        <v>12</v>
      </c>
      <c r="R48" s="226">
        <f t="shared" si="2"/>
        <v>3</v>
      </c>
      <c r="S48" s="226">
        <f t="shared" si="2"/>
        <v>6</v>
      </c>
      <c r="T48" s="226">
        <f>SUM(T4:T47)</f>
        <v>122</v>
      </c>
      <c r="U48" s="226">
        <f>SUM(U4:U47)</f>
        <v>212</v>
      </c>
      <c r="V48" s="226">
        <f>T48+U48</f>
        <v>334</v>
      </c>
    </row>
    <row r="49" spans="1:22" s="53" customFormat="1" ht="9.9499999999999993" customHeight="1" x14ac:dyDescent="0.15">
      <c r="T49" s="71">
        <f>'Quadro 1'!X48</f>
        <v>122</v>
      </c>
      <c r="U49" s="71">
        <f>'Quadro 1'!Y48</f>
        <v>212</v>
      </c>
      <c r="V49" s="71">
        <f>'Quadro 1'!Z48</f>
        <v>334</v>
      </c>
    </row>
    <row r="50" spans="1:22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2" s="60" customFormat="1" ht="13.35" customHeight="1" x14ac:dyDescent="0.3">
      <c r="A51" s="376" t="s">
        <v>435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2" s="60" customFormat="1" ht="13.35" customHeight="1" x14ac:dyDescent="0.3">
      <c r="A52" s="62" t="s">
        <v>438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2" s="60" customFormat="1" ht="13.35" customHeight="1" x14ac:dyDescent="0.3">
      <c r="A53" s="109" t="s">
        <v>436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2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2" s="60" customFormat="1" ht="26.45" customHeight="1" x14ac:dyDescent="0.3">
      <c r="A55" s="519" t="s">
        <v>437</v>
      </c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</row>
    <row r="56" spans="1:22" s="60" customFormat="1" ht="12" customHeight="1" x14ac:dyDescent="0.3">
      <c r="A56" s="62"/>
    </row>
    <row r="57" spans="1:22" ht="12" customHeight="1" x14ac:dyDescent="0.3">
      <c r="V57" s="53"/>
    </row>
    <row r="58" spans="1:22" x14ac:dyDescent="0.3">
      <c r="V58" s="53"/>
    </row>
    <row r="59" spans="1:22" x14ac:dyDescent="0.3">
      <c r="V59" s="53"/>
    </row>
    <row r="60" spans="1:22" x14ac:dyDescent="0.3">
      <c r="V60" s="53"/>
    </row>
    <row r="61" spans="1:22" x14ac:dyDescent="0.3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M37" activePane="bottomRight" state="frozen"/>
      <selection activeCell="J10" sqref="J10"/>
      <selection pane="topRight" activeCell="J10" sqref="J10"/>
      <selection pane="bottomLeft" activeCell="J10" sqref="J10"/>
      <selection pane="bottomRight" activeCell="S19" sqref="S19"/>
    </sheetView>
  </sheetViews>
  <sheetFormatPr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25" t="s">
        <v>454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6"/>
      <c r="V1" s="527" t="s">
        <v>83</v>
      </c>
      <c r="W1" s="528"/>
      <c r="X1" s="529"/>
    </row>
    <row r="2" spans="1:27" s="72" customFormat="1" ht="24.95" customHeight="1" x14ac:dyDescent="0.15">
      <c r="A2" s="523" t="s">
        <v>107</v>
      </c>
      <c r="B2" s="523" t="s">
        <v>108</v>
      </c>
      <c r="C2" s="523"/>
      <c r="D2" s="523" t="s">
        <v>109</v>
      </c>
      <c r="E2" s="523"/>
      <c r="F2" s="523" t="s">
        <v>110</v>
      </c>
      <c r="G2" s="523"/>
      <c r="H2" s="523" t="s">
        <v>111</v>
      </c>
      <c r="I2" s="523"/>
      <c r="J2" s="523" t="s">
        <v>112</v>
      </c>
      <c r="K2" s="523"/>
      <c r="L2" s="523" t="s">
        <v>113</v>
      </c>
      <c r="M2" s="523"/>
      <c r="N2" s="523" t="s">
        <v>114</v>
      </c>
      <c r="O2" s="523"/>
      <c r="P2" s="523" t="s">
        <v>115</v>
      </c>
      <c r="Q2" s="523"/>
      <c r="R2" s="523" t="s">
        <v>116</v>
      </c>
      <c r="S2" s="523"/>
      <c r="T2" s="523" t="s">
        <v>117</v>
      </c>
      <c r="U2" s="523"/>
      <c r="V2" s="523" t="s">
        <v>41</v>
      </c>
      <c r="W2" s="523"/>
      <c r="X2" s="523" t="s">
        <v>77</v>
      </c>
    </row>
    <row r="3" spans="1:27" s="72" customFormat="1" ht="15" customHeight="1" x14ac:dyDescent="0.15">
      <c r="A3" s="523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23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423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1</v>
      </c>
      <c r="U5" s="358">
        <v>0</v>
      </c>
      <c r="V5" s="225">
        <f t="shared" ref="V5:W47" si="0">B5+D5+F5+H5+J5+L5+N5+P5+R5+T5</f>
        <v>1</v>
      </c>
      <c r="W5" s="225">
        <f t="shared" si="0"/>
        <v>0</v>
      </c>
      <c r="X5" s="225">
        <f t="shared" ref="X5:X47" si="1">V5+W5</f>
        <v>1</v>
      </c>
      <c r="Y5" s="73">
        <f>'Quadro 1'!X5</f>
        <v>1</v>
      </c>
      <c r="Z5" s="73">
        <f>'Quadro 1'!Y5</f>
        <v>0</v>
      </c>
      <c r="AA5" s="73">
        <f>'Quadro 1'!Z5</f>
        <v>1</v>
      </c>
    </row>
    <row r="6" spans="1:27" s="74" customFormat="1" ht="24.95" customHeight="1" x14ac:dyDescent="0.15">
      <c r="A6" s="374" t="s">
        <v>424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>
        <v>1</v>
      </c>
      <c r="U6" s="358">
        <v>2</v>
      </c>
      <c r="V6" s="225">
        <f t="shared" si="0"/>
        <v>1</v>
      </c>
      <c r="W6" s="225">
        <f t="shared" si="0"/>
        <v>2</v>
      </c>
      <c r="X6" s="225">
        <f t="shared" si="1"/>
        <v>3</v>
      </c>
      <c r="Y6" s="73">
        <f>'Quadro 1'!X6</f>
        <v>1</v>
      </c>
      <c r="Z6" s="73">
        <f>'Quadro 1'!Y6</f>
        <v>2</v>
      </c>
      <c r="AA6" s="73">
        <f>'Quadro 1'!Z6</f>
        <v>3</v>
      </c>
    </row>
    <row r="7" spans="1:27" s="74" customFormat="1" ht="24.95" customHeight="1" x14ac:dyDescent="0.15">
      <c r="A7" s="374" t="s">
        <v>425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>
        <v>2</v>
      </c>
      <c r="T7" s="314"/>
      <c r="U7" s="358"/>
      <c r="V7" s="225">
        <f t="shared" si="0"/>
        <v>0</v>
      </c>
      <c r="W7" s="225">
        <f t="shared" si="0"/>
        <v>2</v>
      </c>
      <c r="X7" s="225">
        <f t="shared" si="1"/>
        <v>2</v>
      </c>
      <c r="Y7" s="73">
        <f>'Quadro 1'!X7</f>
        <v>0</v>
      </c>
      <c r="Z7" s="73">
        <f>'Quadro 1'!Y7</f>
        <v>2</v>
      </c>
      <c r="AA7" s="73">
        <f>'Quadro 1'!Z7</f>
        <v>2</v>
      </c>
    </row>
    <row r="8" spans="1:27" s="74" customFormat="1" ht="24.95" customHeight="1" x14ac:dyDescent="0.15">
      <c r="A8" s="374" t="s">
        <v>426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>
        <v>1</v>
      </c>
      <c r="N8" s="314"/>
      <c r="O8" s="358"/>
      <c r="P8" s="314">
        <v>3</v>
      </c>
      <c r="Q8" s="358">
        <v>5</v>
      </c>
      <c r="R8" s="314"/>
      <c r="S8" s="358">
        <v>2</v>
      </c>
      <c r="T8" s="314"/>
      <c r="U8" s="358"/>
      <c r="V8" s="225">
        <f t="shared" si="0"/>
        <v>3</v>
      </c>
      <c r="W8" s="225">
        <f t="shared" si="0"/>
        <v>8</v>
      </c>
      <c r="X8" s="225">
        <f t="shared" si="1"/>
        <v>11</v>
      </c>
      <c r="Y8" s="73">
        <f>'Quadro 1'!X8</f>
        <v>3</v>
      </c>
      <c r="Z8" s="73">
        <f>'Quadro 1'!Y8</f>
        <v>8</v>
      </c>
      <c r="AA8" s="73">
        <f>'Quadro 1'!Z8</f>
        <v>11</v>
      </c>
    </row>
    <row r="9" spans="1:27" s="74" customFormat="1" ht="24.95" customHeight="1" x14ac:dyDescent="0.15">
      <c r="A9" s="374" t="s">
        <v>427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>
        <v>1</v>
      </c>
      <c r="K10" s="358">
        <v>1</v>
      </c>
      <c r="L10" s="314"/>
      <c r="M10" s="358">
        <v>4</v>
      </c>
      <c r="N10" s="314"/>
      <c r="O10" s="358">
        <v>7</v>
      </c>
      <c r="P10" s="314">
        <v>14</v>
      </c>
      <c r="Q10" s="358">
        <v>36</v>
      </c>
      <c r="R10" s="314">
        <v>1</v>
      </c>
      <c r="S10" s="358">
        <v>14</v>
      </c>
      <c r="T10" s="314"/>
      <c r="U10" s="358"/>
      <c r="V10" s="225">
        <f t="shared" si="0"/>
        <v>16</v>
      </c>
      <c r="W10" s="225">
        <f t="shared" si="0"/>
        <v>63</v>
      </c>
      <c r="X10" s="225">
        <f t="shared" si="1"/>
        <v>79</v>
      </c>
      <c r="Y10" s="73">
        <f>'Quadro 1'!X10</f>
        <v>16</v>
      </c>
      <c r="Z10" s="73">
        <f>'Quadro 1'!Y10</f>
        <v>63</v>
      </c>
      <c r="AA10" s="73">
        <f>'Quadro 1'!Z10</f>
        <v>79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>
        <v>1</v>
      </c>
      <c r="F11" s="314">
        <v>1</v>
      </c>
      <c r="G11" s="358">
        <v>1</v>
      </c>
      <c r="H11" s="314">
        <v>11</v>
      </c>
      <c r="I11" s="358">
        <v>20</v>
      </c>
      <c r="J11" s="314">
        <v>2</v>
      </c>
      <c r="K11" s="358">
        <v>3</v>
      </c>
      <c r="L11" s="314">
        <v>8</v>
      </c>
      <c r="M11" s="358">
        <v>21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22</v>
      </c>
      <c r="W11" s="225">
        <f t="shared" si="0"/>
        <v>46</v>
      </c>
      <c r="X11" s="225">
        <f t="shared" si="1"/>
        <v>68</v>
      </c>
      <c r="Y11" s="73">
        <f>'Quadro 1'!X11</f>
        <v>22</v>
      </c>
      <c r="Z11" s="73">
        <f>'Quadro 1'!Y11</f>
        <v>46</v>
      </c>
      <c r="AA11" s="73">
        <f>'Quadro 1'!Z11</f>
        <v>68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3</v>
      </c>
      <c r="E12" s="358">
        <v>1</v>
      </c>
      <c r="F12" s="314">
        <v>2</v>
      </c>
      <c r="G12" s="358">
        <v>3</v>
      </c>
      <c r="H12" s="314">
        <v>4</v>
      </c>
      <c r="I12" s="358">
        <v>6</v>
      </c>
      <c r="J12" s="314"/>
      <c r="K12" s="358"/>
      <c r="L12" s="314">
        <v>1</v>
      </c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10</v>
      </c>
      <c r="W12" s="225">
        <f t="shared" si="0"/>
        <v>10</v>
      </c>
      <c r="X12" s="225">
        <f t="shared" si="1"/>
        <v>20</v>
      </c>
      <c r="Y12" s="73">
        <f>'Quadro 1'!X12</f>
        <v>10</v>
      </c>
      <c r="Z12" s="73">
        <f>'Quadro 1'!Y12</f>
        <v>10</v>
      </c>
      <c r="AA12" s="73">
        <f>'Quadro 1'!Z12</f>
        <v>20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4</v>
      </c>
      <c r="M14" s="358">
        <v>3</v>
      </c>
      <c r="N14" s="314"/>
      <c r="O14" s="358"/>
      <c r="P14" s="314">
        <v>1</v>
      </c>
      <c r="Q14" s="358"/>
      <c r="R14" s="314"/>
      <c r="S14" s="358"/>
      <c r="T14" s="314"/>
      <c r="U14" s="358"/>
      <c r="V14" s="225">
        <f t="shared" si="0"/>
        <v>5</v>
      </c>
      <c r="W14" s="225">
        <f t="shared" si="0"/>
        <v>3</v>
      </c>
      <c r="X14" s="225">
        <f t="shared" si="1"/>
        <v>8</v>
      </c>
      <c r="Y14" s="73">
        <f>'Quadro 1'!X14</f>
        <v>5</v>
      </c>
      <c r="Z14" s="73">
        <f>'Quadro 1'!Y14</f>
        <v>3</v>
      </c>
      <c r="AA14" s="73">
        <f>'Quadro 1'!Z14</f>
        <v>8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525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>
        <v>1</v>
      </c>
      <c r="U19" s="358"/>
      <c r="V19" s="225">
        <f t="shared" si="0"/>
        <v>1</v>
      </c>
      <c r="W19" s="225">
        <f t="shared" si="0"/>
        <v>0</v>
      </c>
      <c r="X19" s="225">
        <f t="shared" si="1"/>
        <v>1</v>
      </c>
      <c r="Y19" s="73">
        <f>'Quadro 1'!X19</f>
        <v>1</v>
      </c>
      <c r="Z19" s="73">
        <f>'Quadro 1'!Y19</f>
        <v>0</v>
      </c>
      <c r="AA19" s="73">
        <f>'Quadro 1'!Z19</f>
        <v>1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>
        <v>1</v>
      </c>
      <c r="N20" s="314"/>
      <c r="O20" s="358"/>
      <c r="P20" s="314"/>
      <c r="Q20" s="358">
        <v>1</v>
      </c>
      <c r="R20" s="314">
        <v>1</v>
      </c>
      <c r="S20" s="358">
        <v>4</v>
      </c>
      <c r="T20" s="314">
        <v>62</v>
      </c>
      <c r="U20" s="358">
        <v>72</v>
      </c>
      <c r="V20" s="225">
        <f t="shared" si="0"/>
        <v>63</v>
      </c>
      <c r="W20" s="225">
        <f t="shared" si="0"/>
        <v>78</v>
      </c>
      <c r="X20" s="225">
        <f t="shared" si="1"/>
        <v>141</v>
      </c>
      <c r="Y20" s="73">
        <f>'Quadro 1'!X20</f>
        <v>63</v>
      </c>
      <c r="Z20" s="73">
        <f>'Quadro 1'!Y20</f>
        <v>78</v>
      </c>
      <c r="AA20" s="73">
        <f>'Quadro 1'!Z20</f>
        <v>141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428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429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430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431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432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433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434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3</v>
      </c>
      <c r="E48" s="226">
        <f t="shared" si="2"/>
        <v>2</v>
      </c>
      <c r="F48" s="226">
        <f t="shared" si="2"/>
        <v>3</v>
      </c>
      <c r="G48" s="226">
        <f t="shared" si="2"/>
        <v>4</v>
      </c>
      <c r="H48" s="226">
        <f t="shared" si="2"/>
        <v>15</v>
      </c>
      <c r="I48" s="226">
        <f t="shared" si="2"/>
        <v>27</v>
      </c>
      <c r="J48" s="226">
        <f t="shared" si="2"/>
        <v>3</v>
      </c>
      <c r="K48" s="226">
        <f t="shared" si="2"/>
        <v>4</v>
      </c>
      <c r="L48" s="226">
        <f t="shared" si="2"/>
        <v>13</v>
      </c>
      <c r="M48" s="226">
        <f t="shared" si="2"/>
        <v>30</v>
      </c>
      <c r="N48" s="226">
        <f t="shared" si="2"/>
        <v>0</v>
      </c>
      <c r="O48" s="226">
        <f t="shared" si="2"/>
        <v>7</v>
      </c>
      <c r="P48" s="226">
        <f t="shared" si="2"/>
        <v>18</v>
      </c>
      <c r="Q48" s="226">
        <f t="shared" si="2"/>
        <v>42</v>
      </c>
      <c r="R48" s="226">
        <f t="shared" si="2"/>
        <v>2</v>
      </c>
      <c r="S48" s="226">
        <f t="shared" si="2"/>
        <v>22</v>
      </c>
      <c r="T48" s="226">
        <f t="shared" si="2"/>
        <v>65</v>
      </c>
      <c r="U48" s="226">
        <f t="shared" si="2"/>
        <v>74</v>
      </c>
      <c r="V48" s="226">
        <f t="shared" si="2"/>
        <v>122</v>
      </c>
      <c r="W48" s="226">
        <f t="shared" si="2"/>
        <v>212</v>
      </c>
      <c r="X48" s="226">
        <f>V48+W48</f>
        <v>334</v>
      </c>
    </row>
    <row r="49" spans="1:27" s="53" customFormat="1" ht="9.9499999999999993" customHeight="1" x14ac:dyDescent="0.15">
      <c r="A49" s="524"/>
      <c r="B49" s="524"/>
      <c r="C49" s="524"/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75"/>
      <c r="V49" s="70">
        <f>'Quadro 1'!X48</f>
        <v>122</v>
      </c>
      <c r="W49" s="70">
        <f>'Quadro 1'!Y48</f>
        <v>212</v>
      </c>
      <c r="X49" s="70">
        <f>'Quadro 1'!Z48</f>
        <v>334</v>
      </c>
    </row>
    <row r="50" spans="1:27" s="72" customFormat="1" ht="24.95" customHeight="1" x14ac:dyDescent="0.15">
      <c r="A50" s="523" t="s">
        <v>107</v>
      </c>
      <c r="B50" s="523" t="s">
        <v>108</v>
      </c>
      <c r="C50" s="523"/>
      <c r="D50" s="523" t="s">
        <v>109</v>
      </c>
      <c r="E50" s="523"/>
      <c r="F50" s="523" t="s">
        <v>110</v>
      </c>
      <c r="G50" s="523"/>
      <c r="H50" s="523" t="s">
        <v>111</v>
      </c>
      <c r="I50" s="523"/>
      <c r="J50" s="523" t="s">
        <v>112</v>
      </c>
      <c r="K50" s="523"/>
      <c r="L50" s="523" t="s">
        <v>113</v>
      </c>
      <c r="M50" s="523"/>
      <c r="N50" s="523" t="s">
        <v>114</v>
      </c>
      <c r="O50" s="523"/>
      <c r="P50" s="523" t="s">
        <v>115</v>
      </c>
      <c r="Q50" s="523"/>
      <c r="R50" s="523" t="s">
        <v>116</v>
      </c>
      <c r="S50" s="523"/>
      <c r="T50" s="523" t="s">
        <v>117</v>
      </c>
      <c r="U50" s="523"/>
      <c r="V50" s="523" t="s">
        <v>41</v>
      </c>
      <c r="W50" s="523"/>
      <c r="X50" s="523" t="s">
        <v>77</v>
      </c>
    </row>
    <row r="51" spans="1:27" s="72" customFormat="1" ht="15" customHeight="1" x14ac:dyDescent="0.15">
      <c r="A51" s="523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23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435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pans="1:27" s="60" customFormat="1" ht="12" customHeight="1" x14ac:dyDescent="0.3">
      <c r="A61" s="62"/>
    </row>
    <row r="62" spans="1:27" ht="12" customHeight="1" x14ac:dyDescent="0.3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22" sqref="F22"/>
    </sheetView>
  </sheetViews>
  <sheetFormatPr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0" t="s">
        <v>455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0" s="77" customFormat="1" ht="15" customHeight="1" x14ac:dyDescent="0.15">
      <c r="A2" s="531" t="s">
        <v>118</v>
      </c>
      <c r="B2" s="531" t="s">
        <v>119</v>
      </c>
      <c r="C2" s="531"/>
      <c r="D2" s="531" t="s">
        <v>120</v>
      </c>
      <c r="E2" s="531"/>
      <c r="F2" s="531" t="s">
        <v>121</v>
      </c>
      <c r="G2" s="531"/>
      <c r="H2" s="531" t="s">
        <v>41</v>
      </c>
      <c r="I2" s="531"/>
      <c r="J2" s="531" t="s">
        <v>77</v>
      </c>
    </row>
    <row r="3" spans="1:10" s="77" customFormat="1" ht="15" customHeight="1" x14ac:dyDescent="0.15">
      <c r="A3" s="53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1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>
        <v>2</v>
      </c>
      <c r="C20" s="358">
        <v>3</v>
      </c>
      <c r="D20" s="314"/>
      <c r="E20" s="358"/>
      <c r="F20" s="314">
        <v>1</v>
      </c>
      <c r="G20" s="358"/>
      <c r="H20" s="279">
        <f t="shared" si="0"/>
        <v>3</v>
      </c>
      <c r="I20" s="279">
        <f t="shared" si="0"/>
        <v>3</v>
      </c>
      <c r="J20" s="279">
        <f t="shared" si="1"/>
        <v>6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2</v>
      </c>
      <c r="C48" s="281">
        <f t="shared" si="2"/>
        <v>3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0</v>
      </c>
      <c r="H48" s="281">
        <f t="shared" si="2"/>
        <v>3</v>
      </c>
      <c r="I48" s="281">
        <f t="shared" si="2"/>
        <v>3</v>
      </c>
      <c r="J48" s="281">
        <f>H48+I48</f>
        <v>6</v>
      </c>
    </row>
    <row r="49" spans="1:13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13" s="77" customFormat="1" ht="15" customHeight="1" x14ac:dyDescent="0.15">
      <c r="A50" s="523" t="s">
        <v>122</v>
      </c>
      <c r="B50" s="531" t="s">
        <v>119</v>
      </c>
      <c r="C50" s="531"/>
      <c r="D50" s="531" t="s">
        <v>120</v>
      </c>
      <c r="E50" s="531"/>
      <c r="F50" s="531" t="s">
        <v>121</v>
      </c>
      <c r="G50" s="531"/>
      <c r="H50" s="531" t="s">
        <v>41</v>
      </c>
      <c r="I50" s="531"/>
      <c r="J50" s="531" t="s">
        <v>77</v>
      </c>
    </row>
    <row r="51" spans="1:13" s="77" customFormat="1" ht="15" customHeight="1" x14ac:dyDescent="0.15">
      <c r="A51" s="523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1"/>
    </row>
    <row r="52" spans="1:13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3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3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13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 x14ac:dyDescent="0.3">
      <c r="A59" s="109" t="s">
        <v>436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 x14ac:dyDescent="0.3">
      <c r="A61" s="519" t="s">
        <v>437</v>
      </c>
      <c r="B61" s="519"/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</row>
    <row r="62" spans="1:13" s="81" customFormat="1" ht="12" customHeight="1" x14ac:dyDescent="0.3">
      <c r="A62" s="61"/>
    </row>
    <row r="63" spans="1:13" ht="12" customHeight="1" x14ac:dyDescent="0.3">
      <c r="B63" s="81"/>
      <c r="C63" s="81"/>
      <c r="D63" s="81"/>
      <c r="E63" s="81"/>
      <c r="F63" s="81"/>
      <c r="G63" s="81"/>
      <c r="H63" s="81"/>
    </row>
    <row r="64" spans="1:13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M34" activePane="bottomRight" state="frozen"/>
      <selection activeCell="J10" sqref="J10"/>
      <selection pane="topRight" activeCell="J10" sqref="J10"/>
      <selection pane="bottomLeft" activeCell="J10" sqref="J10"/>
      <selection pane="bottomRight" activeCell="U21" sqref="U21"/>
    </sheetView>
  </sheetViews>
  <sheetFormatPr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2" t="s">
        <v>456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</row>
    <row r="2" spans="1:28" s="53" customFormat="1" ht="21.75" customHeight="1" x14ac:dyDescent="0.15">
      <c r="A2" s="523" t="s">
        <v>125</v>
      </c>
      <c r="B2" s="523" t="s">
        <v>126</v>
      </c>
      <c r="C2" s="523"/>
      <c r="D2" s="523" t="s">
        <v>127</v>
      </c>
      <c r="E2" s="523"/>
      <c r="F2" s="523" t="s">
        <v>128</v>
      </c>
      <c r="G2" s="523"/>
      <c r="H2" s="523" t="s">
        <v>129</v>
      </c>
      <c r="I2" s="523"/>
      <c r="J2" s="523" t="s">
        <v>130</v>
      </c>
      <c r="K2" s="523"/>
      <c r="L2" s="523" t="s">
        <v>131</v>
      </c>
      <c r="M2" s="523"/>
      <c r="N2" s="523" t="s">
        <v>132</v>
      </c>
      <c r="O2" s="523"/>
      <c r="P2" s="523" t="s">
        <v>133</v>
      </c>
      <c r="Q2" s="523"/>
      <c r="R2" s="523" t="s">
        <v>134</v>
      </c>
      <c r="S2" s="523"/>
      <c r="T2" s="523" t="s">
        <v>135</v>
      </c>
      <c r="U2" s="523"/>
      <c r="V2" s="523" t="s">
        <v>136</v>
      </c>
      <c r="W2" s="523"/>
      <c r="X2" s="523" t="s">
        <v>96</v>
      </c>
      <c r="Y2" s="523"/>
      <c r="Z2" s="523" t="s">
        <v>41</v>
      </c>
      <c r="AA2" s="523"/>
      <c r="AB2" s="523" t="s">
        <v>77</v>
      </c>
    </row>
    <row r="3" spans="1:28" s="53" customFormat="1" ht="15" customHeight="1" x14ac:dyDescent="0.15">
      <c r="A3" s="523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23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423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424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425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426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>
        <v>1</v>
      </c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</row>
    <row r="9" spans="1:28" s="53" customFormat="1" ht="24.95" customHeight="1" x14ac:dyDescent="0.15">
      <c r="A9" s="374" t="s">
        <v>427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1</v>
      </c>
      <c r="R10" s="314"/>
      <c r="S10" s="358"/>
      <c r="T10" s="314"/>
      <c r="U10" s="358">
        <v>2</v>
      </c>
      <c r="V10" s="314"/>
      <c r="W10" s="358"/>
      <c r="X10" s="314"/>
      <c r="Y10" s="358"/>
      <c r="Z10" s="225">
        <f t="shared" si="0"/>
        <v>1</v>
      </c>
      <c r="AA10" s="225">
        <f t="shared" si="0"/>
        <v>3</v>
      </c>
      <c r="AB10" s="225">
        <f t="shared" si="1"/>
        <v>4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/>
      <c r="N11" s="314"/>
      <c r="O11" s="358"/>
      <c r="P11" s="314"/>
      <c r="Q11" s="358">
        <v>1</v>
      </c>
      <c r="R11" s="314"/>
      <c r="S11" s="358">
        <v>1</v>
      </c>
      <c r="T11" s="314"/>
      <c r="U11" s="358">
        <v>2</v>
      </c>
      <c r="V11" s="314"/>
      <c r="W11" s="358"/>
      <c r="X11" s="314"/>
      <c r="Y11" s="358"/>
      <c r="Z11" s="225">
        <f t="shared" si="0"/>
        <v>1</v>
      </c>
      <c r="AA11" s="225">
        <f t="shared" si="0"/>
        <v>4</v>
      </c>
      <c r="AB11" s="225">
        <f t="shared" si="1"/>
        <v>5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1</v>
      </c>
      <c r="AB12" s="225">
        <f t="shared" si="1"/>
        <v>2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1</v>
      </c>
      <c r="AB14" s="225">
        <f t="shared" si="1"/>
        <v>1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525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</v>
      </c>
      <c r="O21" s="358"/>
      <c r="P21" s="314">
        <v>1</v>
      </c>
      <c r="Q21" s="358">
        <v>1</v>
      </c>
      <c r="R21" s="314"/>
      <c r="S21" s="358">
        <v>5</v>
      </c>
      <c r="T21" s="314">
        <v>2</v>
      </c>
      <c r="U21" s="358"/>
      <c r="V21" s="314"/>
      <c r="W21" s="358"/>
      <c r="X21" s="314"/>
      <c r="Y21" s="358"/>
      <c r="Z21" s="225">
        <f t="shared" si="0"/>
        <v>4</v>
      </c>
      <c r="AA21" s="225">
        <f t="shared" si="0"/>
        <v>6</v>
      </c>
      <c r="AB21" s="225">
        <f t="shared" si="1"/>
        <v>10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428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429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430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431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432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433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434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1</v>
      </c>
      <c r="O48" s="226">
        <f t="shared" si="2"/>
        <v>1</v>
      </c>
      <c r="P48" s="226">
        <f t="shared" si="2"/>
        <v>2</v>
      </c>
      <c r="Q48" s="226">
        <f t="shared" si="2"/>
        <v>4</v>
      </c>
      <c r="R48" s="226">
        <f t="shared" si="2"/>
        <v>0</v>
      </c>
      <c r="S48" s="226">
        <f t="shared" si="2"/>
        <v>7</v>
      </c>
      <c r="T48" s="226">
        <f t="shared" si="2"/>
        <v>2</v>
      </c>
      <c r="U48" s="226">
        <f t="shared" si="2"/>
        <v>4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7</v>
      </c>
      <c r="AA48" s="226">
        <f t="shared" si="2"/>
        <v>16</v>
      </c>
      <c r="AB48" s="226">
        <f>Z48+AA48</f>
        <v>23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23" t="s">
        <v>78</v>
      </c>
      <c r="B50" s="523" t="s">
        <v>139</v>
      </c>
      <c r="C50" s="523"/>
      <c r="D50" s="523" t="s">
        <v>127</v>
      </c>
      <c r="E50" s="523"/>
      <c r="F50" s="523" t="s">
        <v>128</v>
      </c>
      <c r="G50" s="523"/>
      <c r="H50" s="523" t="s">
        <v>129</v>
      </c>
      <c r="I50" s="523"/>
      <c r="J50" s="523" t="s">
        <v>130</v>
      </c>
      <c r="K50" s="523"/>
      <c r="L50" s="523" t="s">
        <v>131</v>
      </c>
      <c r="M50" s="523"/>
      <c r="N50" s="523" t="s">
        <v>132</v>
      </c>
      <c r="O50" s="523"/>
      <c r="P50" s="523" t="s">
        <v>133</v>
      </c>
      <c r="Q50" s="523"/>
      <c r="R50" s="523" t="s">
        <v>134</v>
      </c>
      <c r="S50" s="523"/>
      <c r="T50" s="523" t="s">
        <v>135</v>
      </c>
      <c r="U50" s="523"/>
      <c r="V50" s="523" t="s">
        <v>136</v>
      </c>
      <c r="W50" s="523"/>
      <c r="X50" s="523" t="s">
        <v>96</v>
      </c>
      <c r="Y50" s="523"/>
      <c r="Z50" s="523" t="s">
        <v>41</v>
      </c>
      <c r="AA50" s="523"/>
      <c r="AB50" s="523" t="s">
        <v>77</v>
      </c>
    </row>
    <row r="51" spans="1:28" s="53" customFormat="1" ht="15" customHeight="1" x14ac:dyDescent="0.15">
      <c r="A51" s="523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23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436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19" t="s">
        <v>437</v>
      </c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</row>
    <row r="61" spans="1:28" s="60" customFormat="1" ht="12" customHeight="1" x14ac:dyDescent="0.3">
      <c r="A61" s="61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Mauro Jorge Alcantara Chande</cp:lastModifiedBy>
  <cp:lastPrinted>2013-01-29T11:41:20Z</cp:lastPrinted>
  <dcterms:created xsi:type="dcterms:W3CDTF">2012-02-27T12:23:18Z</dcterms:created>
  <dcterms:modified xsi:type="dcterms:W3CDTF">2016-03-16T11:48:20Z</dcterms:modified>
</cp:coreProperties>
</file>