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lffarinha\Desktop\"/>
    </mc:Choice>
  </mc:AlternateContent>
  <xr:revisionPtr revIDLastSave="0" documentId="8_{E628695F-D909-4F82-AD4A-94BBAD173BE5}" xr6:coauthVersionLast="36" xr6:coauthVersionMax="36" xr10:uidLastSave="{00000000-0000-0000-0000-000000000000}"/>
  <bookViews>
    <workbookView xWindow="0" yWindow="0" windowWidth="24000" windowHeight="9180" tabRatio="939" firstSheet="2" activeTab="3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</workbook>
</file>

<file path=xl/calcChain.xml><?xml version="1.0" encoding="utf-8"?>
<calcChain xmlns="http://schemas.openxmlformats.org/spreadsheetml/2006/main">
  <c r="AC50" i="72" l="1"/>
  <c r="AB50" i="72"/>
  <c r="AD50" i="72" s="1"/>
  <c r="AC49" i="72"/>
  <c r="AB49" i="72"/>
  <c r="AD49" i="72" s="1"/>
  <c r="AC48" i="72"/>
  <c r="AD48" i="72" s="1"/>
  <c r="AB48" i="72"/>
  <c r="AC47" i="72"/>
  <c r="AB47" i="72"/>
  <c r="AC46" i="72"/>
  <c r="AB46" i="72"/>
  <c r="AC45" i="72"/>
  <c r="AB45" i="72"/>
  <c r="AD45" i="72" s="1"/>
  <c r="AC44" i="72"/>
  <c r="AB44" i="72"/>
  <c r="AD44" i="72" s="1"/>
  <c r="AC43" i="72"/>
  <c r="AB43" i="72"/>
  <c r="AD43" i="72" s="1"/>
  <c r="AC42" i="72"/>
  <c r="AB42" i="72"/>
  <c r="AD42" i="72" s="1"/>
  <c r="AC41" i="72"/>
  <c r="AB41" i="72"/>
  <c r="AD41" i="72" s="1"/>
  <c r="AC40" i="72"/>
  <c r="AB40" i="72"/>
  <c r="AC39" i="72"/>
  <c r="AB39" i="72"/>
  <c r="AD39" i="72" s="1"/>
  <c r="AC38" i="72"/>
  <c r="AB38" i="72"/>
  <c r="AD38" i="72" s="1"/>
  <c r="AC37" i="72"/>
  <c r="AB37" i="72"/>
  <c r="AD37" i="72" s="1"/>
  <c r="AC36" i="72"/>
  <c r="AB36" i="72"/>
  <c r="AD36" i="72" s="1"/>
  <c r="AC35" i="72"/>
  <c r="AB35" i="72"/>
  <c r="AD35" i="72" s="1"/>
  <c r="AC34" i="72"/>
  <c r="AB34" i="72"/>
  <c r="AD34" i="72" s="1"/>
  <c r="AC33" i="72"/>
  <c r="AB33" i="72"/>
  <c r="AD33" i="72" s="1"/>
  <c r="AC32" i="72"/>
  <c r="AB32" i="72"/>
  <c r="AC31" i="72"/>
  <c r="AB31" i="72"/>
  <c r="AD31" i="72" s="1"/>
  <c r="AC30" i="72"/>
  <c r="AB30" i="72"/>
  <c r="AD30" i="72" s="1"/>
  <c r="AC29" i="72"/>
  <c r="AB29" i="72"/>
  <c r="AD29" i="72" s="1"/>
  <c r="AC28" i="72"/>
  <c r="AB28" i="72"/>
  <c r="AD28" i="72" s="1"/>
  <c r="AC27" i="72"/>
  <c r="AB27" i="72"/>
  <c r="AD27" i="72" s="1"/>
  <c r="AC26" i="72"/>
  <c r="AB26" i="72"/>
  <c r="AD26" i="72" s="1"/>
  <c r="AC25" i="72"/>
  <c r="AB25" i="72"/>
  <c r="AC24" i="72"/>
  <c r="AB24" i="72"/>
  <c r="AC23" i="72"/>
  <c r="AB23" i="72"/>
  <c r="AC22" i="72"/>
  <c r="AB22" i="72"/>
  <c r="AD22" i="72" s="1"/>
  <c r="AC21" i="72"/>
  <c r="AB21" i="72"/>
  <c r="AD21" i="72" s="1"/>
  <c r="AC20" i="72"/>
  <c r="AB20" i="72"/>
  <c r="AC19" i="72"/>
  <c r="AB19" i="72"/>
  <c r="AC18" i="72"/>
  <c r="AB18" i="72"/>
  <c r="AC17" i="72"/>
  <c r="AB17" i="72"/>
  <c r="AC16" i="72"/>
  <c r="AD16" i="72" s="1"/>
  <c r="AB16" i="72"/>
  <c r="AC15" i="72"/>
  <c r="AB15" i="72"/>
  <c r="AC14" i="72"/>
  <c r="AB14" i="72"/>
  <c r="AC13" i="72"/>
  <c r="AB13" i="72"/>
  <c r="AD13" i="72" s="1"/>
  <c r="AC12" i="72"/>
  <c r="AB12" i="72"/>
  <c r="AD12" i="72" s="1"/>
  <c r="AC11" i="72"/>
  <c r="AB11" i="72"/>
  <c r="AD11" i="72" s="1"/>
  <c r="AC10" i="72"/>
  <c r="AB10" i="72"/>
  <c r="AD10" i="72" s="1"/>
  <c r="AC9" i="72"/>
  <c r="AB9" i="72"/>
  <c r="AD9" i="72" s="1"/>
  <c r="AC8" i="72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23" i="72" l="1"/>
  <c r="AD25" i="72"/>
  <c r="AD8" i="72"/>
  <c r="AD14" i="72"/>
  <c r="AD15" i="72"/>
  <c r="AD17" i="72"/>
  <c r="AD18" i="72"/>
  <c r="AD19" i="72"/>
  <c r="AD20" i="72"/>
  <c r="AD24" i="72"/>
  <c r="AD32" i="72"/>
  <c r="AD40" i="72"/>
  <c r="AD46" i="72"/>
  <c r="AD47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X7" i="32"/>
  <c r="Y7" i="32"/>
  <c r="Z7" i="32" s="1"/>
  <c r="X8" i="32"/>
  <c r="S8" i="71" s="1"/>
  <c r="Y8" i="32"/>
  <c r="X9" i="32"/>
  <c r="Y9" i="32"/>
  <c r="X10" i="32"/>
  <c r="Y10" i="63" s="1"/>
  <c r="Y10" i="32"/>
  <c r="X10" i="62" s="1"/>
  <c r="X11" i="32"/>
  <c r="Y11" i="32"/>
  <c r="T11" i="71" s="1"/>
  <c r="X12" i="32"/>
  <c r="Y12" i="63" s="1"/>
  <c r="Y12" i="32"/>
  <c r="AF15" i="72" s="1"/>
  <c r="X13" i="32"/>
  <c r="Y13" i="32"/>
  <c r="X14" i="32"/>
  <c r="Y14" i="32"/>
  <c r="AF17" i="72" s="1"/>
  <c r="X15" i="32"/>
  <c r="Y15" i="32"/>
  <c r="X16" i="32"/>
  <c r="S16" i="71" s="1"/>
  <c r="Y16" i="32"/>
  <c r="X17" i="32"/>
  <c r="Y17" i="32"/>
  <c r="X18" i="32"/>
  <c r="W18" i="62" s="1"/>
  <c r="Y18" i="32"/>
  <c r="X19" i="32"/>
  <c r="Z19" i="32" s="1"/>
  <c r="U19" i="71" s="1"/>
  <c r="Y19" i="32"/>
  <c r="T19" i="71" s="1"/>
  <c r="X20" i="32"/>
  <c r="Y20" i="63" s="1"/>
  <c r="Y20" i="32"/>
  <c r="X21" i="32"/>
  <c r="Y21" i="32"/>
  <c r="X22" i="32"/>
  <c r="W22" i="62" s="1"/>
  <c r="Y22" i="32"/>
  <c r="X23" i="32"/>
  <c r="Y23" i="32"/>
  <c r="X24" i="32"/>
  <c r="Y24" i="63" s="1"/>
  <c r="Y24" i="32"/>
  <c r="X25" i="32"/>
  <c r="Y25" i="32"/>
  <c r="X26" i="32"/>
  <c r="W26" i="62" s="1"/>
  <c r="Y26" i="32"/>
  <c r="X27" i="32"/>
  <c r="Y27" i="32"/>
  <c r="X28" i="32"/>
  <c r="Y28" i="63" s="1"/>
  <c r="Y28" i="32"/>
  <c r="AF31" i="72" s="1"/>
  <c r="X29" i="32"/>
  <c r="Y29" i="32"/>
  <c r="X30" i="32"/>
  <c r="W30" i="62" s="1"/>
  <c r="Y30" i="32"/>
  <c r="X31" i="32"/>
  <c r="Y31" i="32"/>
  <c r="X32" i="32"/>
  <c r="Y32" i="63" s="1"/>
  <c r="Y32" i="32"/>
  <c r="T32" i="71" s="1"/>
  <c r="X33" i="32"/>
  <c r="Y33" i="32"/>
  <c r="X34" i="32"/>
  <c r="W34" i="62" s="1"/>
  <c r="Y34" i="32"/>
  <c r="X35" i="32"/>
  <c r="Y35" i="32"/>
  <c r="X36" i="32"/>
  <c r="Y36" i="63" s="1"/>
  <c r="Y36" i="32"/>
  <c r="Z36" i="63" s="1"/>
  <c r="X37" i="32"/>
  <c r="Y37" i="32"/>
  <c r="X38" i="32"/>
  <c r="W38" i="62" s="1"/>
  <c r="Y38" i="32"/>
  <c r="T38" i="71" s="1"/>
  <c r="X39" i="32"/>
  <c r="Y39" i="32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X44" i="32"/>
  <c r="S44" i="71" s="1"/>
  <c r="Y44" i="32"/>
  <c r="X45" i="32"/>
  <c r="Y45" i="32"/>
  <c r="X46" i="32"/>
  <c r="Y46" i="63" s="1"/>
  <c r="Y46" i="32"/>
  <c r="Y5" i="32"/>
  <c r="AF8" i="72" s="1"/>
  <c r="X5" i="32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R41" i="71" s="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R17" i="71" s="1"/>
  <c r="Q16" i="71"/>
  <c r="P16" i="71"/>
  <c r="Q15" i="71"/>
  <c r="P15" i="71"/>
  <c r="R15" i="71" s="1"/>
  <c r="Q14" i="71"/>
  <c r="P14" i="71"/>
  <c r="Q13" i="71"/>
  <c r="P13" i="71"/>
  <c r="R13" i="71" s="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Q6" i="71"/>
  <c r="P6" i="71"/>
  <c r="Q5" i="71"/>
  <c r="P5" i="71"/>
  <c r="Q4" i="71"/>
  <c r="Q48" i="71" s="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F35" i="68" s="1"/>
  <c r="AE34" i="68"/>
  <c r="AD34" i="68"/>
  <c r="AE33" i="68"/>
  <c r="AD33" i="68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Z36" i="67" s="1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J5" i="64" s="1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V9" i="63"/>
  <c r="X9" i="63" s="1"/>
  <c r="W8" i="63"/>
  <c r="V8" i="63"/>
  <c r="W7" i="63"/>
  <c r="V7" i="63"/>
  <c r="W6" i="63"/>
  <c r="V6" i="63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Z17" i="32"/>
  <c r="Y17" i="62" s="1"/>
  <c r="Z29" i="32"/>
  <c r="U29" i="71" s="1"/>
  <c r="Z13" i="32"/>
  <c r="AG16" i="72" s="1"/>
  <c r="Z44" i="32"/>
  <c r="AG47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B13" i="1"/>
  <c r="B14" i="1"/>
  <c r="R19" i="66"/>
  <c r="R35" i="66"/>
  <c r="Z28" i="67"/>
  <c r="AF23" i="68"/>
  <c r="AF27" i="68"/>
  <c r="AF39" i="68"/>
  <c r="AF43" i="68"/>
  <c r="R5" i="71"/>
  <c r="R11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AG50" i="72"/>
  <c r="U47" i="71"/>
  <c r="AA47" i="63"/>
  <c r="Y47" i="62"/>
  <c r="AE47" i="61"/>
  <c r="Y29" i="62"/>
  <c r="AF50" i="72"/>
  <c r="T47" i="71"/>
  <c r="Z47" i="63"/>
  <c r="X47" i="62"/>
  <c r="AD47" i="61"/>
  <c r="AF48" i="72"/>
  <c r="T45" i="71"/>
  <c r="Z45" i="63"/>
  <c r="X45" i="62"/>
  <c r="AD45" i="61"/>
  <c r="AF37" i="72"/>
  <c r="T22" i="71"/>
  <c r="AF18" i="72"/>
  <c r="T15" i="71"/>
  <c r="Z15" i="63"/>
  <c r="X15" i="62"/>
  <c r="AD15" i="61"/>
  <c r="X7" i="62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E39" i="72"/>
  <c r="S36" i="71"/>
  <c r="AC36" i="61"/>
  <c r="AE36" i="72"/>
  <c r="S33" i="71"/>
  <c r="Y33" i="63"/>
  <c r="W33" i="62"/>
  <c r="AC33" i="61"/>
  <c r="AE34" i="72"/>
  <c r="S31" i="71"/>
  <c r="Y31" i="63"/>
  <c r="W31" i="62"/>
  <c r="AC31" i="61"/>
  <c r="S30" i="71"/>
  <c r="Y30" i="63"/>
  <c r="AE31" i="72"/>
  <c r="S28" i="71"/>
  <c r="AC28" i="61"/>
  <c r="AE28" i="72"/>
  <c r="S25" i="71"/>
  <c r="Y25" i="63"/>
  <c r="W25" i="62"/>
  <c r="AC25" i="61"/>
  <c r="AE26" i="72"/>
  <c r="S23" i="71"/>
  <c r="Y23" i="63"/>
  <c r="W23" i="62"/>
  <c r="AC23" i="61"/>
  <c r="S22" i="71"/>
  <c r="Y22" i="63"/>
  <c r="AE19" i="72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W8" i="62"/>
  <c r="AE10" i="72"/>
  <c r="S7" i="71"/>
  <c r="Y7" i="63"/>
  <c r="W7" i="62"/>
  <c r="AC7" i="61"/>
  <c r="AE8" i="72"/>
  <c r="S5" i="71"/>
  <c r="Y5" i="63"/>
  <c r="W5" i="62"/>
  <c r="AC5" i="61"/>
  <c r="AA53" i="63"/>
  <c r="AE5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Z19" i="63"/>
  <c r="AD19" i="61"/>
  <c r="AF20" i="72"/>
  <c r="T17" i="71"/>
  <c r="Z17" i="63"/>
  <c r="X17" i="62"/>
  <c r="AD17" i="61"/>
  <c r="AF16" i="72"/>
  <c r="T13" i="71"/>
  <c r="Z13" i="63"/>
  <c r="X13" i="62"/>
  <c r="AD13" i="61"/>
  <c r="AF12" i="72"/>
  <c r="T9" i="71"/>
  <c r="Z9" i="63"/>
  <c r="X9" i="62"/>
  <c r="AD9" i="61"/>
  <c r="AF9" i="72"/>
  <c r="Z4" i="63"/>
  <c r="X4" i="62"/>
  <c r="AE50" i="72"/>
  <c r="S47" i="71"/>
  <c r="Y47" i="63"/>
  <c r="W47" i="62"/>
  <c r="AC47" i="61"/>
  <c r="AE49" i="72"/>
  <c r="S46" i="71"/>
  <c r="AC46" i="61"/>
  <c r="AE47" i="72"/>
  <c r="W44" i="62"/>
  <c r="AC44" i="61"/>
  <c r="AE46" i="72"/>
  <c r="S43" i="71"/>
  <c r="Y43" i="63"/>
  <c r="W43" i="62"/>
  <c r="AC43" i="61"/>
  <c r="S42" i="71"/>
  <c r="Y42" i="63"/>
  <c r="AE43" i="72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E35" i="72"/>
  <c r="S32" i="71"/>
  <c r="AC32" i="61"/>
  <c r="AE32" i="72"/>
  <c r="S29" i="71"/>
  <c r="Y29" i="63"/>
  <c r="W29" i="62"/>
  <c r="AC29" i="61"/>
  <c r="AE30" i="72"/>
  <c r="S27" i="71"/>
  <c r="Y27" i="63"/>
  <c r="W27" i="62"/>
  <c r="AC27" i="61"/>
  <c r="S26" i="71"/>
  <c r="Y26" i="63"/>
  <c r="AE27" i="72"/>
  <c r="S24" i="71"/>
  <c r="AC24" i="61"/>
  <c r="AE24" i="72"/>
  <c r="S21" i="71"/>
  <c r="Y21" i="63"/>
  <c r="W21" i="62"/>
  <c r="AC21" i="61"/>
  <c r="S19" i="71"/>
  <c r="S18" i="71"/>
  <c r="Y18" i="63"/>
  <c r="AE20" i="72"/>
  <c r="S17" i="71"/>
  <c r="Y17" i="63"/>
  <c r="W17" i="62"/>
  <c r="AC17" i="61"/>
  <c r="Y14" i="63"/>
  <c r="S12" i="71"/>
  <c r="AE14" i="72"/>
  <c r="S11" i="71"/>
  <c r="Y11" i="63"/>
  <c r="W11" i="62"/>
  <c r="AC11" i="61"/>
  <c r="AE12" i="72"/>
  <c r="S9" i="71"/>
  <c r="Y9" i="63"/>
  <c r="W9" i="62"/>
  <c r="AC9" i="61"/>
  <c r="S6" i="71"/>
  <c r="AE52" i="61"/>
  <c r="X23" i="63"/>
  <c r="X37" i="63"/>
  <c r="R21" i="71"/>
  <c r="R45" i="71"/>
  <c r="R46" i="71"/>
  <c r="X5" i="63"/>
  <c r="X13" i="63"/>
  <c r="V23" i="62"/>
  <c r="AB24" i="61"/>
  <c r="AB51" i="72"/>
  <c r="AD48" i="68" l="1"/>
  <c r="X5" i="62"/>
  <c r="T5" i="71"/>
  <c r="T7" i="71"/>
  <c r="R7" i="71"/>
  <c r="W19" i="62"/>
  <c r="AC19" i="61"/>
  <c r="Y19" i="63"/>
  <c r="AE22" i="72"/>
  <c r="S20" i="71"/>
  <c r="S10" i="71"/>
  <c r="Z11" i="63"/>
  <c r="X11" i="63"/>
  <c r="AB12" i="61"/>
  <c r="AD11" i="61"/>
  <c r="AF14" i="72"/>
  <c r="Z11" i="32"/>
  <c r="AG14" i="72" s="1"/>
  <c r="X6" i="63"/>
  <c r="V19" i="62"/>
  <c r="AG10" i="72"/>
  <c r="U7" i="71"/>
  <c r="AD7" i="61"/>
  <c r="Z7" i="63"/>
  <c r="AF10" i="72"/>
  <c r="AC8" i="61"/>
  <c r="AE11" i="72"/>
  <c r="X19" i="62"/>
  <c r="Y19" i="62"/>
  <c r="AD5" i="61"/>
  <c r="Z5" i="63"/>
  <c r="AC6" i="61"/>
  <c r="AE9" i="72"/>
  <c r="Z14" i="32"/>
  <c r="S14" i="71"/>
  <c r="AC20" i="61"/>
  <c r="AE23" i="72"/>
  <c r="Y11" i="62"/>
  <c r="X11" i="62"/>
  <c r="AC12" i="61"/>
  <c r="AE15" i="72"/>
  <c r="AC10" i="61"/>
  <c r="AE13" i="72"/>
  <c r="X48" i="67"/>
  <c r="P48" i="71"/>
  <c r="R48" i="71" s="1"/>
  <c r="Z5" i="32"/>
  <c r="AE5" i="61" s="1"/>
  <c r="Z45" i="32"/>
  <c r="Z43" i="32"/>
  <c r="Z39" i="32"/>
  <c r="Z37" i="32"/>
  <c r="Z33" i="32"/>
  <c r="Z31" i="32"/>
  <c r="Z27" i="32"/>
  <c r="Z23" i="32"/>
  <c r="Z21" i="32"/>
  <c r="Z15" i="32"/>
  <c r="Z9" i="32"/>
  <c r="N45" i="70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 s="1"/>
  <c r="AE26" i="6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A40" i="63" s="1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U20" i="71" s="1"/>
  <c r="X20" i="62"/>
  <c r="T20" i="71"/>
  <c r="Z16" i="32"/>
  <c r="AA16" i="63" s="1"/>
  <c r="AF19" i="72"/>
  <c r="AD16" i="61"/>
  <c r="Z16" i="63"/>
  <c r="Z12" i="32"/>
  <c r="T12" i="71"/>
  <c r="X12" i="62"/>
  <c r="Z10" i="32"/>
  <c r="AA10" i="63" s="1"/>
  <c r="AF13" i="72"/>
  <c r="AD10" i="61"/>
  <c r="Z10" i="63"/>
  <c r="Z8" i="32"/>
  <c r="AE8" i="61" s="1"/>
  <c r="Z8" i="63"/>
  <c r="AF11" i="72"/>
  <c r="AD8" i="61"/>
  <c r="Z6" i="32"/>
  <c r="AE6" i="61" s="1"/>
  <c r="T6" i="71"/>
  <c r="Y48" i="32"/>
  <c r="W49" i="63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Y38" i="62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8" i="68" s="1"/>
  <c r="AF4" i="68"/>
  <c r="AE13" i="61"/>
  <c r="AE7" i="61"/>
  <c r="AA7" i="63"/>
  <c r="AA38" i="63"/>
  <c r="U44" i="71"/>
  <c r="U25" i="71"/>
  <c r="AA14" i="63"/>
  <c r="AG22" i="72"/>
  <c r="W48" i="63"/>
  <c r="X4" i="63"/>
  <c r="N27" i="70"/>
  <c r="L48" i="70"/>
  <c r="D53" i="32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B55" i="61"/>
  <c r="X55" i="63"/>
  <c r="AA8" i="63"/>
  <c r="AE23" i="61"/>
  <c r="AA23" i="63"/>
  <c r="AA31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48" i="70" s="1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E29" i="61"/>
  <c r="AA29" i="63"/>
  <c r="U34" i="71"/>
  <c r="AA43" i="63"/>
  <c r="AA19" i="63"/>
  <c r="Y37" i="62"/>
  <c r="AE40" i="61"/>
  <c r="AE39" i="61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J54" i="64" s="1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AG7" i="72"/>
  <c r="AA26" i="63"/>
  <c r="U13" i="71"/>
  <c r="AA13" i="63"/>
  <c r="AE15" i="61"/>
  <c r="AA15" i="63"/>
  <c r="Y22" i="62"/>
  <c r="AE44" i="61"/>
  <c r="AA44" i="63"/>
  <c r="AE41" i="61"/>
  <c r="AA41" i="63"/>
  <c r="AE25" i="61"/>
  <c r="AA25" i="63"/>
  <c r="AE14" i="61"/>
  <c r="AG17" i="72"/>
  <c r="Y27" i="62"/>
  <c r="Y43" i="62"/>
  <c r="AG31" i="72"/>
  <c r="AE9" i="61"/>
  <c r="U26" i="71"/>
  <c r="Y31" i="62"/>
  <c r="H48" i="64"/>
  <c r="J48" i="64" s="1"/>
  <c r="T48" i="62"/>
  <c r="AC51" i="72"/>
  <c r="AD51" i="72" s="1"/>
  <c r="AA5" i="63" l="1"/>
  <c r="AG9" i="72"/>
  <c r="U11" i="71"/>
  <c r="AE11" i="61"/>
  <c r="R48" i="66"/>
  <c r="AE10" i="61"/>
  <c r="X48" i="63"/>
  <c r="AB48" i="61"/>
  <c r="Q49" i="71"/>
  <c r="Z48" i="32"/>
  <c r="AB49" i="61" s="1"/>
  <c r="P49" i="71"/>
  <c r="T49" i="62"/>
  <c r="AG12" i="72"/>
  <c r="Y9" i="62"/>
  <c r="AG24" i="72"/>
  <c r="AA21" i="63"/>
  <c r="AE21" i="61"/>
  <c r="U21" i="71"/>
  <c r="Y21" i="62"/>
  <c r="U27" i="71"/>
  <c r="AG30" i="72"/>
  <c r="AE27" i="61"/>
  <c r="AA27" i="63"/>
  <c r="AG36" i="72"/>
  <c r="AA33" i="63"/>
  <c r="AE33" i="61"/>
  <c r="U33" i="71"/>
  <c r="Y33" i="62"/>
  <c r="AG42" i="72"/>
  <c r="U39" i="71"/>
  <c r="AG48" i="72"/>
  <c r="Y45" i="62"/>
  <c r="U45" i="71"/>
  <c r="AA9" i="63"/>
  <c r="Y6" i="62"/>
  <c r="AE4" i="61"/>
  <c r="AB52" i="72"/>
  <c r="Z49" i="61"/>
  <c r="U4" i="71"/>
  <c r="AA39" i="63"/>
  <c r="U9" i="71"/>
  <c r="AA45" i="63"/>
  <c r="B30" i="77"/>
  <c r="Y4" i="62"/>
  <c r="Y26" i="62"/>
  <c r="AG18" i="72"/>
  <c r="Y15" i="62"/>
  <c r="U15" i="71"/>
  <c r="AG26" i="72"/>
  <c r="Y23" i="62"/>
  <c r="U23" i="71"/>
  <c r="U31" i="71"/>
  <c r="AE31" i="61"/>
  <c r="AG34" i="72"/>
  <c r="U37" i="71"/>
  <c r="AA37" i="63"/>
  <c r="AG40" i="72"/>
  <c r="AE37" i="61"/>
  <c r="U43" i="71"/>
  <c r="AE43" i="61"/>
  <c r="AG46" i="72"/>
  <c r="AG8" i="72"/>
  <c r="Y5" i="62"/>
  <c r="U5" i="71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X49" i="63" l="1"/>
  <c r="V49" i="62"/>
  <c r="D30" i="77"/>
  <c r="R49" i="71"/>
  <c r="AD52" i="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<sst xmlns="http://schemas.openxmlformats.org/spreadsheetml/2006/main" count="2368" uniqueCount="553">
  <si>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</si>
  <si>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</si>
  <si>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</si>
  <si>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</si>
  <si>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</si>
  <si>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</si>
  <si>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</si>
  <si>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</si>
  <si>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</si>
  <si>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</si>
  <si>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</si>
  <si>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</si>
  <si>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</si>
  <si>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</si>
  <si>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</si>
  <si>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</si>
  <si>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</si>
  <si>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</si>
  <si>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</si>
  <si>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</si>
  <si>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</si>
  <si>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</si>
  <si>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</si>
  <si>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</si>
  <si>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</si>
  <si>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</si>
  <si>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</si>
  <si>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</si>
  <si>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</si>
  <si>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</si>
  <si>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</si>
  <si>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</si>
  <si>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</si>
  <si>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</si>
  <si>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</si>
  <si>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</si>
  <si>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</si>
  <si>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</si>
  <si>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</si>
  <si>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</si>
  <si>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</si>
  <si>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</si>
  <si>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</si>
  <si>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</si>
  <si>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</si>
  <si>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</si>
  <si>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</si>
  <si>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</si>
  <si>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</si>
  <si>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</si>
  <si>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</si>
  <si>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</si>
  <si>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</si>
  <si>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</si>
  <si>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</si>
  <si>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</si>
  <si>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</si>
  <si>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</si>
  <si>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</si>
  <si>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</si>
  <si>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</si>
  <si>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</si>
  <si>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</si>
  <si>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</si>
  <si>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</si>
  <si>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</si>
  <si>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</si>
  <si>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</si>
  <si>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</si>
  <si>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</si>
  <si>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</si>
  <si>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</si>
  <si>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</si>
  <si>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</si>
  <si>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</si>
  <si>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</si>
  <si>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</si>
  <si>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</si>
  <si>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</si>
  <si>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</si>
  <si>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</si>
  <si>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</si>
  <si>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</si>
  <si>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</si>
  <si>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</si>
  <si>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</si>
  <si>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</si>
  <si>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</si>
  <si>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</si>
  <si>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</si>
  <si>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</si>
  <si>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</si>
  <si>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</si>
  <si>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</si>
  <si>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</si>
  <si>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</si>
  <si>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</si>
  <si>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</si>
  <si>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</si>
  <si>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</si>
  <si>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</si>
  <si>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</si>
  <si>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</si>
  <si>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</si>
  <si>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</si>
  <si>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</si>
  <si>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</si>
  <si>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</si>
  <si>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</si>
  <si>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</si>
  <si>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</si>
  <si>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</si>
  <si>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</si>
  <si>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</si>
  <si>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</si>
  <si>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</si>
  <si>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</si>
  <si>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</si>
  <si>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</si>
  <si>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</si>
  <si>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</si>
  <si>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</si>
  <si>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</si>
  <si>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</si>
  <si>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</si>
  <si>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</si>
  <si>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</si>
  <si>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</si>
  <si>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</si>
  <si>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</si>
  <si>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</si>
  <si>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</si>
  <si>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</si>
  <si>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</si>
  <si>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</si>
  <si>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</si>
  <si>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</si>
  <si>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</si>
  <si>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</si>
  <si>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</si>
  <si>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</si>
  <si>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</si>
  <si>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</si>
  <si>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</si>
  <si>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</si>
  <si>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</si>
  <si>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</si>
  <si>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</si>
  <si>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</si>
  <si>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</si>
  <si>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</si>
  <si>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</si>
  <si>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</si>
  <si>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</si>
  <si>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</si>
  <si>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</si>
  <si>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</si>
  <si>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</si>
  <si>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</si>
  <si>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</si>
  <si>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</si>
  <si>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</si>
  <si>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</si>
  <si>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</si>
  <si>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</si>
  <si>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</si>
  <si>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</si>
  <si>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</si>
  <si>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</si>
  <si>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</si>
  <si>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</si>
  <si>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</si>
  <si>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</si>
  <si>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</si>
  <si>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</si>
  <si>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</si>
  <si>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</si>
  <si>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</si>
  <si>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</si>
  <si>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</si>
  <si>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</si>
  <si>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</si>
  <si>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</si>
  <si>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</si>
  <si>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</si>
  <si>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</si>
  <si>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</si>
  <si>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</si>
  <si>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</si>
  <si>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</si>
  <si>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</si>
  <si>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</si>
  <si>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</si>
  <si>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</si>
  <si>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</si>
  <si>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</si>
  <si>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</si>
  <si>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</si>
  <si>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</si>
  <si>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</si>
  <si>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</si>
  <si>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</si>
  <si>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</si>
  <si>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</si>
  <si>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</si>
  <si>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</si>
  <si>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</si>
  <si>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</si>
  <si>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</si>
  <si>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</si>
  <si>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</si>
  <si>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</si>
  <si>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</si>
  <si>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</si>
  <si>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</si>
  <si>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</si>
  <si>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</si>
  <si>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</si>
  <si>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</si>
  <si>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</si>
  <si>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</si>
  <si>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</si>
  <si>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</si>
  <si>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</si>
  <si>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</si>
  <si>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</si>
  <si>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</si>
  <si>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</si>
  <si>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</si>
  <si>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</si>
  <si>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</si>
  <si>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</si>
  <si>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</si>
  <si>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</si>
  <si>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</si>
  <si>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</si>
  <si>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</si>
  <si>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</si>
  <si>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</si>
  <si>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</si>
  <si>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</si>
  <si>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</si>
  <si>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</si>
  <si>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</si>
  <si>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</si>
  <si>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</si>
  <si>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</si>
  <si>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</si>
  <si>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</si>
  <si>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</si>
  <si>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</si>
  <si>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</si>
  <si>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</si>
  <si>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</si>
  <si>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</si>
  <si>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</si>
  <si>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</si>
  <si>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</si>
  <si>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</si>
  <si>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</si>
  <si>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</si>
  <si>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</si>
  <si>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</si>
  <si>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</si>
  <si>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</si>
  <si>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</si>
  <si>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</si>
  <si>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</si>
  <si>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</si>
  <si>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</si>
  <si>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</si>
  <si>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</si>
  <si>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</si>
  <si>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</si>
  <si>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</si>
  <si>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</si>
  <si>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</si>
  <si>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</si>
  <si>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</si>
  <si>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</si>
  <si>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</si>
  <si>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</si>
  <si>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</si>
  <si>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</si>
  <si>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</si>
  <si>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</si>
  <si>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</si>
  <si>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</si>
  <si>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</si>
  <si>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</si>
  <si>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</si>
  <si>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</si>
  <si>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</si>
  <si>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</si>
  <si>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</si>
  <si>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</si>
  <si>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</si>
  <si>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</si>
  <si>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</si>
  <si>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</si>
  <si>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</si>
  <si>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</si>
  <si>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</si>
  <si>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</si>
  <si>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</si>
  <si>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</si>
  <si>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</si>
  <si>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</si>
  <si>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</si>
  <si>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</si>
  <si>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</si>
  <si>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</si>
  <si>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</si>
  <si>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</si>
  <si>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</si>
  <si>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</si>
  <si>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</si>
  <si>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</si>
  <si>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</si>
  <si>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</si>
  <si>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</si>
  <si>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</si>
  <si>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</si>
  <si>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</si>
  <si>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</si>
  <si>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</si>
  <si>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</si>
  <si>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</si>
  <si>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</si>
  <si>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</si>
  <si>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</si>
  <si>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</si>
  <si>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</si>
  <si>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</si>
  <si>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</si>
  <si>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</si>
  <si>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</si>
  <si>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</si>
  <si>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</si>
  <si>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</si>
  <si>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</si>
  <si>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</si>
  <si>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</si>
  <si>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</si>
  <si>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</si>
  <si>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</si>
  <si>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</si>
  <si>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</si>
  <si>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</si>
  <si>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</si>
  <si>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</si>
  <si>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</si>
  <si>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</si>
  <si>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</si>
  <si>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</si>
  <si>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</si>
  <si>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</si>
  <si>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</si>
  <si>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</si>
  <si>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</si>
  <si>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</si>
  <si>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</si>
  <si>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</si>
  <si>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</si>
  <si>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</si>
  <si>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</si>
  <si>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</si>
  <si>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</si>
  <si>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</si>
  <si>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</si>
  <si>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</si>
  <si>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</si>
  <si>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</si>
  <si>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</si>
  <si>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</si>
  <si>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</si>
  <si>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</si>
  <si>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</si>
  <si>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</si>
  <si>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</si>
  <si>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</si>
  <si>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</si>
  <si>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</si>
  <si>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</si>
  <si>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</si>
  <si>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</si>
  <si>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</si>
  <si>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</si>
  <si>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</si>
  <si>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</si>
  <si>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</si>
  <si>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</si>
  <si>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</si>
  <si>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</si>
  <si>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</si>
  <si>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</si>
  <si>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</si>
  <si>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</si>
  <si>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</si>
  <si>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</si>
  <si>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</si>
  <si>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</si>
  <si>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</si>
  <si>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</si>
  <si>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</si>
  <si>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</si>
  <si>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</si>
  <si>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</si>
  <si>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</si>
  <si>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</si>
  <si>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</si>
  <si>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</si>
  <si>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</si>
  <si>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</si>
  <si>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</si>
  <si>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</si>
  <si>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</si>
  <si>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</si>
  <si>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</si>
  <si>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</si>
  <si>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</si>
  <si>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</si>
  <si>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</si>
  <si>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</si>
  <si>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</si>
  <si>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</si>
  <si>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</si>
  <si>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</si>
  <si>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</si>
  <si>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</si>
  <si>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</si>
  <si>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</si>
  <si>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</si>
  <si>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</si>
  <si>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</si>
  <si>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</si>
  <si>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</si>
  <si>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</si>
  <si>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</si>
  <si>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</si>
  <si>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</si>
  <si>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</si>
  <si>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</si>
  <si>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</si>
  <si>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</si>
  <si>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</si>
  <si>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</si>
  <si>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</si>
  <si>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</si>
  <si>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</si>
  <si>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</si>
  <si>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</si>
  <si>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</si>
  <si>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</si>
  <si>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</si>
  <si>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</si>
  <si>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</si>
  <si>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</si>
  <si>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</si>
  <si>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</si>
  <si>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</si>
  <si>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</si>
  <si>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</si>
  <si>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</si>
  <si>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</si>
  <si>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</si>
  <si>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</si>
  <si>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</si>
  <si>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</si>
  <si>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</si>
  <si>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</si>
  <si>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</si>
  <si>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</si>
  <si>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</si>
  <si>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</si>
  <si>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</si>
  <si>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</si>
  <si>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</si>
  <si>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</si>
  <si>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</si>
  <si>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</si>
  <si>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</si>
  <si>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</si>
  <si>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</si>
  <si>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</si>
  <si>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</si>
  <si>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</si>
  <si>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</si>
  <si>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</si>
  <si>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</si>
  <si>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</si>
  <si>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</si>
  <si>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</si>
  <si>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</si>
  <si>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</si>
  <si>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</si>
  <si>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</si>
  <si>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</si>
  <si>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</si>
  <si>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</si>
  <si>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</si>
  <si>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</si>
  <si>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</si>
  <si>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</si>
  <si>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</si>
  <si>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</si>
  <si>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</si>
  <si>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</si>
  <si>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</si>
  <si>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</si>
  <si>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</si>
  <si>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</si>
  <si>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</si>
  <si>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</si>
  <si>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</si>
  <si>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</si>
  <si>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</si>
  <si>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</si>
  <si>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</si>
  <si>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</si>
  <si>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</si>
  <si>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</si>
  <si>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</si>
  <si>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</si>
  <si>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</si>
  <si>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</si>
  <si>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</si>
  <si>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</si>
  <si>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</si>
  <si>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</si>
  <si>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</si>
  <si>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</si>
  <si>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</si>
  <si>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</si>
  <si>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</si>
  <si>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</si>
  <si>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</si>
  <si>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</si>
  <si>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</si>
  <si>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</si>
  <si>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</si>
  <si>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(***) - incluir também  o subsidio de residência.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</si>
  <si>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</si>
  <si>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</si>
  <si>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r>
      <t xml:space="preserve">Considerar o total de </t>
    </r>
    <r>
      <rPr>
        <b/>
        <u/>
        <sz val="8"/>
        <rFont val="Trebuchet MS"/>
        <family val="2"/>
      </rPr>
      <t>dias completos de ausência ou periodos de meio dia</t>
    </r>
    <r>
      <rPr>
        <b/>
        <sz val="8"/>
        <rFont val="Trebuchet MS"/>
        <family val="2"/>
      </rPr>
      <t>;</t>
    </r>
  </si>
  <si>
    <t>Em caso de processo de fusão/reestruturação da entidade existente a 31/12/2021 deverá ser indicado o critério adotado para o registo dos dados do Balanço Social 2021.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</si>
  <si>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2021: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2021 na folha de identificação.</t>
    </r>
  </si>
  <si>
    <r>
      <t xml:space="preserve"> Nota: Em caso de processo de fusão/reestruturação da entidade existente a 31/12/2021, indicar o critério adotado para o registo dos dados do Balanço Social 2021 na folha </t>
    </r>
    <r>
      <rPr>
        <b/>
        <u/>
        <sz val="11"/>
        <color indexed="60"/>
        <rFont val="Trebuchet MS"/>
        <family val="2"/>
      </rPr>
      <t>"Criterio"</t>
    </r>
  </si>
  <si>
    <t>Contacto(s) do(s) responsável(eis) pelo preenchimento</t>
  </si>
  <si>
    <t>a) Considerar os cargos abrangidos pelo Estatuto do Pessoal Dirigente (aprovado pela Lei nº 2/2004, de 15 de janeiro, e sucessivamente alterado);</t>
  </si>
  <si>
    <t>(2) - para trabalhadores em Contrato de Trabalho em Funções Públicas</t>
  </si>
  <si>
    <t>Ciência Tecnologia e Ensino Superior</t>
  </si>
  <si>
    <t>Universidade Aberta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</si>
</sst>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50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3" fontId="24" fillId="2" borderId="18" xfId="0" applyNumberFormat="1" applyFont="1" applyFill="1" applyBorder="1" applyAlignment="1">
      <alignment horizontal="center" vertical="center" wrapText="1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 applyProtection="1"/>
    <xf numFmtId="0" fontId="13" fillId="0" borderId="13" xfId="0" applyFont="1" applyBorder="1" applyAlignment="1" applyProtection="1">
      <alignment horizontal="left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3" fontId="61" fillId="0" borderId="22" xfId="0" applyNumberFormat="1" applyFont="1" applyBorder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 xr:uid="{00000000-0005-0000-0000-000001000000}"/>
    <cellStyle name="Moeda 2 2" xfId="3" xr:uid="{00000000-0005-0000-0000-000002000000}"/>
    <cellStyle name="Moeda 3" xfId="4" xr:uid="{00000000-0005-0000-0000-000003000000}"/>
    <cellStyle name="Normal" xfId="0" builtinId="0"/>
    <cellStyle name="Normal 2" xfId="5" xr:uid="{00000000-0005-0000-0000-000005000000}"/>
    <cellStyle name="Normal 28" xfId="6" xr:uid="{00000000-0005-0000-0000-000006000000}"/>
    <cellStyle name="Normal 29" xfId="7" xr:uid="{00000000-0005-0000-0000-000007000000}"/>
    <cellStyle name="Normal 3" xfId="8" xr:uid="{00000000-0005-0000-0000-000008000000}"/>
    <cellStyle name="Normal 30" xfId="9" xr:uid="{00000000-0005-0000-0000-000009000000}"/>
    <cellStyle name="Normal 33" xfId="10" xr:uid="{00000000-0005-0000-0000-00000A000000}"/>
    <cellStyle name="Normal 34" xfId="11" xr:uid="{00000000-0005-0000-0000-00000B000000}"/>
    <cellStyle name="Normal 37" xfId="12" xr:uid="{00000000-0005-0000-0000-00000C000000}"/>
    <cellStyle name="Normal 38" xfId="13" xr:uid="{00000000-0005-0000-0000-00000D000000}"/>
    <cellStyle name="Normal 39" xfId="14" xr:uid="{00000000-0005-0000-0000-00000E000000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H890"/>
  <sheetViews>
    <sheetView showGridLines="0" zoomScaleNormal="100" workbookViewId="0">
      <selection activeCell="C10" sqref="C10:D10"/>
    </sheetView>
  </sheetViews>
  <sheetFormatPr defaultColWidth="9.140625"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94" t="s">
        <v>0</v>
      </c>
      <c r="C2" s="495"/>
      <c r="D2" s="496"/>
      <c r="E2" s="8"/>
      <c r="F2" s="9"/>
      <c r="G2" s="467"/>
      <c r="H2" s="467"/>
    </row>
    <row r="3" spans="1:8" ht="30" customHeight="1" x14ac:dyDescent="0.2">
      <c r="A3" s="10"/>
      <c r="B3" s="497" t="s">
        <v>1</v>
      </c>
      <c r="C3" s="498"/>
      <c r="D3" s="498"/>
      <c r="E3" s="11"/>
      <c r="F3" s="9"/>
      <c r="G3" s="467"/>
      <c r="H3" s="467"/>
    </row>
    <row r="4" spans="1:8" ht="30" customHeight="1" x14ac:dyDescent="0.2">
      <c r="A4" s="10"/>
      <c r="B4" s="499">
        <v>2021</v>
      </c>
      <c r="C4" s="500"/>
      <c r="D4" s="501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502" t="s">
        <v>2</v>
      </c>
      <c r="C6" s="503"/>
      <c r="D6" s="503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102180000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85" t="s">
        <v>551</v>
      </c>
      <c r="D8" s="485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6" t="s">
        <v>552</v>
      </c>
      <c r="D9" s="486"/>
      <c r="E9" s="20"/>
      <c r="F9" s="9"/>
      <c r="G9" s="467"/>
      <c r="H9" s="467"/>
    </row>
    <row r="10" spans="1:8" ht="28.5" customHeight="1" x14ac:dyDescent="0.3">
      <c r="A10" s="10"/>
      <c r="B10" s="16"/>
      <c r="C10" s="486"/>
      <c r="D10" s="486"/>
      <c r="E10" s="20"/>
      <c r="F10" s="9"/>
      <c r="G10" s="467"/>
      <c r="H10" s="467"/>
    </row>
    <row r="11" spans="1:8" ht="50.1" customHeight="1" x14ac:dyDescent="0.3">
      <c r="A11" s="10"/>
      <c r="B11" s="487" t="s">
        <v>6</v>
      </c>
      <c r="C11" s="487"/>
      <c r="D11" s="488"/>
      <c r="E11" s="20"/>
      <c r="F11" s="9"/>
      <c r="G11" s="467"/>
      <c r="H11" s="467"/>
    </row>
    <row r="12" spans="1:8" ht="24.75" customHeight="1" x14ac:dyDescent="0.3">
      <c r="A12" s="10"/>
      <c r="B12" s="489" t="s">
        <v>7</v>
      </c>
      <c r="C12" s="487"/>
      <c r="D12" s="487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2021</v>
      </c>
      <c r="C13" s="22"/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2021</v>
      </c>
      <c r="C14" s="24"/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492" t="s">
        <v>547</v>
      </c>
      <c r="C16" s="493"/>
      <c r="D16" s="493"/>
      <c r="E16" s="20"/>
      <c r="F16" s="9"/>
      <c r="G16" s="467"/>
      <c r="H16" s="467"/>
    </row>
    <row r="17" spans="1:8" ht="24.75" customHeight="1" x14ac:dyDescent="0.3">
      <c r="A17" s="10"/>
      <c r="B17" s="490" t="s">
        <v>548</v>
      </c>
      <c r="C17" s="491"/>
      <c r="D17" s="491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85"/>
      <c r="D18" s="485"/>
      <c r="E18" s="26"/>
      <c r="F18" s="9"/>
      <c r="G18" s="467"/>
      <c r="H18" s="467"/>
    </row>
    <row r="19" spans="1:8" ht="28.5" customHeight="1" x14ac:dyDescent="0.3">
      <c r="A19" s="10"/>
      <c r="B19" s="6"/>
      <c r="C19" s="486"/>
      <c r="D19" s="486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85"/>
      <c r="D20" s="485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6"/>
      <c r="D21" s="486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86"/>
      <c r="D22" s="486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algorithmName="SHA-512" hashValue="IwFcmkR4Za2Cf7QbGGlpv8YWn/GvKh33ErbZlzg7C79AIT0/7/ommzSg295qRUepbo6RniCHAvFUMJOzVgJcSQ==" saltValue="D08jEk4WHhTI9IIWmH6i1g==" spinCount="100000" sheet="1" selectLockedCells="1"/>
  <mergeCells count="16">
    <mergeCell ref="C9:D9"/>
    <mergeCell ref="B2:D2"/>
    <mergeCell ref="B3:D3"/>
    <mergeCell ref="B4:D4"/>
    <mergeCell ref="B6:D6"/>
    <mergeCell ref="C8:D8"/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43" activePane="bottomRight" state="frozen"/>
      <selection pane="topRight"/>
      <selection pane="bottomLeft"/>
      <selection pane="bottomRight" activeCell="N20" sqref="N20"/>
    </sheetView>
  </sheetViews>
  <sheetFormatPr defaultColWidth="9.140625"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3" t="s">
        <v>439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</row>
    <row r="2" spans="1:18" s="53" customFormat="1" ht="34.5" customHeight="1" x14ac:dyDescent="0.15">
      <c r="A2" s="537" t="s">
        <v>141</v>
      </c>
      <c r="B2" s="542" t="s">
        <v>142</v>
      </c>
      <c r="C2" s="542"/>
      <c r="D2" s="542" t="s">
        <v>143</v>
      </c>
      <c r="E2" s="542"/>
      <c r="F2" s="542" t="s">
        <v>490</v>
      </c>
      <c r="G2" s="542"/>
      <c r="H2" s="542" t="s">
        <v>145</v>
      </c>
      <c r="I2" s="542"/>
      <c r="J2" s="542" t="s">
        <v>146</v>
      </c>
      <c r="K2" s="542"/>
      <c r="L2" s="542" t="s">
        <v>147</v>
      </c>
      <c r="M2" s="542"/>
      <c r="N2" s="542" t="s">
        <v>148</v>
      </c>
      <c r="O2" s="542"/>
      <c r="P2" s="537" t="s">
        <v>41</v>
      </c>
      <c r="Q2" s="537"/>
      <c r="R2" s="537" t="s">
        <v>41</v>
      </c>
    </row>
    <row r="3" spans="1:18" s="53" customFormat="1" ht="15" customHeight="1" x14ac:dyDescent="0.15">
      <c r="A3" s="537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7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225">
        <f t="shared" si="0"/>
        <v>0</v>
      </c>
      <c r="Q6" s="225">
        <f t="shared" si="0"/>
        <v>0</v>
      </c>
      <c r="R6" s="225">
        <f t="shared" si="1"/>
        <v>0</v>
      </c>
    </row>
    <row r="7" spans="1:1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0</v>
      </c>
      <c r="R7" s="225">
        <f t="shared" si="1"/>
        <v>0</v>
      </c>
    </row>
    <row r="8" spans="1:1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225">
        <f t="shared" si="0"/>
        <v>0</v>
      </c>
      <c r="Q8" s="225">
        <f t="shared" si="0"/>
        <v>0</v>
      </c>
      <c r="R8" s="225">
        <f t="shared" si="1"/>
        <v>0</v>
      </c>
    </row>
    <row r="9" spans="1:1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>
        <v>1</v>
      </c>
      <c r="O10" s="358"/>
      <c r="P10" s="225">
        <f t="shared" si="0"/>
        <v>1</v>
      </c>
      <c r="Q10" s="225">
        <f t="shared" si="0"/>
        <v>0</v>
      </c>
      <c r="R10" s="225">
        <f t="shared" si="1"/>
        <v>1</v>
      </c>
    </row>
    <row r="11" spans="1:1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225">
        <f t="shared" si="0"/>
        <v>0</v>
      </c>
      <c r="Q11" s="225">
        <f t="shared" si="0"/>
        <v>0</v>
      </c>
      <c r="R11" s="225">
        <f t="shared" si="1"/>
        <v>0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>
        <v>2</v>
      </c>
      <c r="O14" s="358"/>
      <c r="P14" s="225">
        <f t="shared" si="0"/>
        <v>2</v>
      </c>
      <c r="Q14" s="225">
        <f t="shared" si="0"/>
        <v>0</v>
      </c>
      <c r="R14" s="225">
        <f t="shared" si="1"/>
        <v>2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>
        <v>16</v>
      </c>
      <c r="O20" s="358">
        <v>32</v>
      </c>
      <c r="P20" s="225">
        <f t="shared" si="0"/>
        <v>16</v>
      </c>
      <c r="Q20" s="225">
        <f t="shared" si="0"/>
        <v>32</v>
      </c>
      <c r="R20" s="225">
        <f t="shared" si="1"/>
        <v>48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0</v>
      </c>
      <c r="C48" s="282">
        <f t="shared" ref="C48:O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19</v>
      </c>
      <c r="O48" s="226">
        <f t="shared" si="2"/>
        <v>32</v>
      </c>
      <c r="P48" s="226">
        <f>SUM(P4:P47)</f>
        <v>19</v>
      </c>
      <c r="Q48" s="226">
        <f>SUM(Q4:Q47)</f>
        <v>32</v>
      </c>
      <c r="R48" s="226">
        <f>P48+Q48</f>
        <v>51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8" t="s">
        <v>427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algorithmName="SHA-512" hashValue="Qy/6BaCoa43G2HN6oNeQ2eCZo0MdYcKKGsWnl0eGthmA3C2mVoDepFftEYF8dEmh/xihYIONW/wYWblcWQCA7w==" saltValue="1aCaqAAyVRBX8nqUeNF+Xg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5" t="s">
        <v>153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</row>
    <row r="2" spans="1:26" s="94" customFormat="1" ht="39.950000000000003" customHeight="1" x14ac:dyDescent="0.15">
      <c r="A2" s="527" t="s">
        <v>154</v>
      </c>
      <c r="B2" s="527" t="s">
        <v>155</v>
      </c>
      <c r="C2" s="527"/>
      <c r="D2" s="527" t="s">
        <v>156</v>
      </c>
      <c r="E2" s="527"/>
      <c r="F2" s="527" t="s">
        <v>157</v>
      </c>
      <c r="G2" s="527"/>
      <c r="H2" s="527" t="s">
        <v>158</v>
      </c>
      <c r="I2" s="527"/>
      <c r="J2" s="527" t="s">
        <v>159</v>
      </c>
      <c r="K2" s="527"/>
      <c r="L2" s="527" t="s">
        <v>160</v>
      </c>
      <c r="M2" s="527"/>
      <c r="N2" s="527" t="s">
        <v>161</v>
      </c>
      <c r="O2" s="527"/>
      <c r="P2" s="527" t="s">
        <v>491</v>
      </c>
      <c r="Q2" s="527"/>
      <c r="R2" s="527" t="s">
        <v>406</v>
      </c>
      <c r="S2" s="527"/>
      <c r="T2" s="527" t="s">
        <v>407</v>
      </c>
      <c r="U2" s="527"/>
      <c r="V2" s="527" t="s">
        <v>162</v>
      </c>
      <c r="W2" s="527"/>
      <c r="X2" s="527" t="s">
        <v>41</v>
      </c>
      <c r="Y2" s="527"/>
      <c r="Z2" s="527" t="s">
        <v>77</v>
      </c>
    </row>
    <row r="3" spans="1:26" s="94" customFormat="1" ht="15" customHeight="1" x14ac:dyDescent="0.15">
      <c r="A3" s="527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7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414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/>
      <c r="X7" s="221">
        <f t="shared" si="0"/>
        <v>0</v>
      </c>
      <c r="Y7" s="221">
        <f t="shared" si="0"/>
        <v>0</v>
      </c>
      <c r="Z7" s="221">
        <f t="shared" si="1"/>
        <v>0</v>
      </c>
    </row>
    <row r="8" spans="1:26" s="95" customFormat="1" ht="24.95" customHeight="1" x14ac:dyDescent="0.15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0</v>
      </c>
      <c r="X48" s="274">
        <f>SUM(X4:X47)</f>
        <v>0</v>
      </c>
      <c r="Y48" s="274">
        <f>SUM(Y4:Y47)</f>
        <v>0</v>
      </c>
      <c r="Z48" s="285">
        <f>SUM(Z4:Z47)</f>
        <v>0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499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8" t="s">
        <v>427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algorithmName="SHA-512" hashValue="XUxOQVfA3ghahcp29CdWv3dP/FKv5NH3Mcv/uGYm+kcT6Cc83/mFNnohEVMvXUR01Bjc3uyj6Fp7rWpNuRBYFw==" saltValue="jzcdCbb4akinYYVU46d+/Q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pane="topRight"/>
      <selection pane="bottomLeft"/>
      <selection pane="bottomRight" activeCell="AC21" sqref="AC21"/>
    </sheetView>
  </sheetViews>
  <sheetFormatPr defaultColWidth="9.140625"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5" t="s">
        <v>163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</row>
    <row r="2" spans="1:32" s="105" customFormat="1" ht="39.950000000000003" customHeight="1" x14ac:dyDescent="0.15">
      <c r="A2" s="537" t="s">
        <v>154</v>
      </c>
      <c r="B2" s="537" t="s">
        <v>155</v>
      </c>
      <c r="C2" s="537"/>
      <c r="D2" s="537" t="s">
        <v>164</v>
      </c>
      <c r="E2" s="537"/>
      <c r="F2" s="537" t="s">
        <v>165</v>
      </c>
      <c r="G2" s="537"/>
      <c r="H2" s="537" t="s">
        <v>166</v>
      </c>
      <c r="I2" s="537"/>
      <c r="J2" s="537" t="s">
        <v>158</v>
      </c>
      <c r="K2" s="537"/>
      <c r="L2" s="537" t="s">
        <v>167</v>
      </c>
      <c r="M2" s="537"/>
      <c r="N2" s="537" t="s">
        <v>168</v>
      </c>
      <c r="O2" s="537"/>
      <c r="P2" s="537" t="s">
        <v>169</v>
      </c>
      <c r="Q2" s="537"/>
      <c r="R2" s="537" t="s">
        <v>170</v>
      </c>
      <c r="S2" s="537"/>
      <c r="T2" s="537" t="s">
        <v>171</v>
      </c>
      <c r="U2" s="537"/>
      <c r="V2" s="537" t="s">
        <v>172</v>
      </c>
      <c r="W2" s="537"/>
      <c r="X2" s="537" t="s">
        <v>491</v>
      </c>
      <c r="Y2" s="537"/>
      <c r="Z2" s="537" t="s">
        <v>406</v>
      </c>
      <c r="AA2" s="537"/>
      <c r="AB2" s="537" t="s">
        <v>173</v>
      </c>
      <c r="AC2" s="537"/>
      <c r="AD2" s="537" t="s">
        <v>41</v>
      </c>
      <c r="AE2" s="537"/>
      <c r="AF2" s="537" t="s">
        <v>77</v>
      </c>
    </row>
    <row r="3" spans="1:32" s="105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7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/>
      <c r="T10" s="314"/>
      <c r="U10" s="358"/>
      <c r="V10" s="314"/>
      <c r="W10" s="358"/>
      <c r="X10" s="314">
        <v>1</v>
      </c>
      <c r="Y10" s="358"/>
      <c r="Z10" s="314"/>
      <c r="AA10" s="358"/>
      <c r="AB10" s="314"/>
      <c r="AC10" s="358"/>
      <c r="AD10" s="225">
        <f t="shared" si="0"/>
        <v>1</v>
      </c>
      <c r="AE10" s="225">
        <f t="shared" si="0"/>
        <v>0</v>
      </c>
      <c r="AF10" s="225">
        <f t="shared" si="1"/>
        <v>1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/>
      <c r="Z11" s="314"/>
      <c r="AA11" s="358"/>
      <c r="AB11" s="314"/>
      <c r="AC11" s="358"/>
      <c r="AD11" s="225">
        <f t="shared" si="0"/>
        <v>0</v>
      </c>
      <c r="AE11" s="225">
        <f t="shared" si="0"/>
        <v>0</v>
      </c>
      <c r="AF11" s="225">
        <f t="shared" si="1"/>
        <v>0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>
        <v>1</v>
      </c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1</v>
      </c>
      <c r="AF12" s="225">
        <f t="shared" si="1"/>
        <v>1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>
        <v>2</v>
      </c>
      <c r="AC20" s="358">
        <v>21</v>
      </c>
      <c r="AD20" s="225">
        <f t="shared" si="0"/>
        <v>2</v>
      </c>
      <c r="AE20" s="225">
        <f t="shared" si="0"/>
        <v>21</v>
      </c>
      <c r="AF20" s="225">
        <f t="shared" si="1"/>
        <v>23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1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0</v>
      </c>
      <c r="Q48" s="226">
        <f t="shared" si="2"/>
        <v>0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1</v>
      </c>
      <c r="Y48" s="226">
        <f t="shared" si="2"/>
        <v>0</v>
      </c>
      <c r="Z48" s="226">
        <f t="shared" si="2"/>
        <v>0</v>
      </c>
      <c r="AA48" s="226">
        <f t="shared" si="2"/>
        <v>0</v>
      </c>
      <c r="AB48" s="226">
        <f t="shared" si="2"/>
        <v>2</v>
      </c>
      <c r="AC48" s="226">
        <f t="shared" si="2"/>
        <v>21</v>
      </c>
      <c r="AD48" s="226">
        <f>SUM(AD4:AD47)</f>
        <v>3</v>
      </c>
      <c r="AE48" s="226">
        <f>SUM(AE4:AE47)</f>
        <v>22</v>
      </c>
      <c r="AF48" s="226">
        <f>AD48+AE48</f>
        <v>25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8" t="s">
        <v>427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algorithmName="SHA-512" hashValue="IYFDJhlNQGbPWGvxxsr7bqZCEjUktKma2h3YAU+p5CosnMS98LWY1aObCR6e+tBHElHtxvRLj6pJ47Bpx6fpQw==" saltValue="5kIpGmGOomSjiue20rRizw==" spinCount="100000" sheet="1" selectLockedCells="1"/>
  <mergeCells count="19">
    <mergeCell ref="A54:M54"/>
    <mergeCell ref="AD2:AE2"/>
    <mergeCell ref="AF2:AF3"/>
    <mergeCell ref="R2:S2"/>
    <mergeCell ref="T2:U2"/>
    <mergeCell ref="V2:W2"/>
    <mergeCell ref="X2:Y2"/>
    <mergeCell ref="Z2:AA2"/>
    <mergeCell ref="AB2:AC2"/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pane="bottomLeft" activeCell="B4" sqref="B4"/>
    </sheetView>
  </sheetViews>
  <sheetFormatPr defaultColWidth="9.140625"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6" t="s">
        <v>14</v>
      </c>
      <c r="B1" s="547"/>
      <c r="C1" s="547"/>
      <c r="D1" s="547"/>
      <c r="E1" s="547"/>
      <c r="F1" s="547"/>
      <c r="G1" s="547"/>
    </row>
    <row r="2" spans="1:7" s="112" customFormat="1" ht="24" customHeight="1" x14ac:dyDescent="0.15">
      <c r="A2" s="549" t="s">
        <v>175</v>
      </c>
      <c r="B2" s="549" t="s">
        <v>176</v>
      </c>
      <c r="C2" s="549" t="s">
        <v>177</v>
      </c>
      <c r="D2" s="549" t="s">
        <v>178</v>
      </c>
      <c r="E2" s="549" t="s">
        <v>179</v>
      </c>
      <c r="F2" s="549" t="s">
        <v>180</v>
      </c>
      <c r="G2" s="549" t="s">
        <v>77</v>
      </c>
    </row>
    <row r="3" spans="1:7" s="112" customFormat="1" ht="24" customHeight="1" x14ac:dyDescent="0.15">
      <c r="A3" s="550"/>
      <c r="B3" s="551"/>
      <c r="C3" s="551"/>
      <c r="D3" s="551"/>
      <c r="E3" s="551"/>
      <c r="F3" s="551"/>
      <c r="G3" s="551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414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415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416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417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418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509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419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420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421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422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423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424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425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0</v>
      </c>
    </row>
    <row r="49" spans="1:13" s="112" customFormat="1" ht="9.9499999999999993" customHeight="1" x14ac:dyDescent="0.15">
      <c r="A49" s="548"/>
      <c r="B49" s="548"/>
      <c r="C49" s="548"/>
      <c r="D49" s="548"/>
      <c r="E49" s="548"/>
      <c r="F49" s="548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8" t="s">
        <v>427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</row>
    <row r="60" spans="1:13" s="113" customFormat="1" ht="12" customHeight="1" x14ac:dyDescent="0.2">
      <c r="A60" s="61"/>
    </row>
  </sheetData>
  <sheetProtection algorithmName="SHA-512" hashValue="eBQ2d2cOAfobzMv4lv2t1HPPeNRSKylEkT+7V3HzCKrVE8oNgvlVJ/r8N7UYpDFSAdKsVZVn088ZY8A2J6csPg==" saltValue="Bl7MTN+Zv1VKvS5qo78vVQ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34" activePane="bottomRight" state="frozen"/>
      <selection pane="topRight"/>
      <selection pane="bottomLeft"/>
      <selection pane="bottomRight" activeCell="C20" sqref="C20"/>
    </sheetView>
  </sheetViews>
  <sheetFormatPr defaultColWidth="9.140625"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2" t="s">
        <v>15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</row>
    <row r="2" spans="1:14" ht="39.950000000000003" customHeight="1" x14ac:dyDescent="0.2">
      <c r="A2" s="540" t="s">
        <v>187</v>
      </c>
      <c r="B2" s="540" t="s">
        <v>188</v>
      </c>
      <c r="C2" s="540"/>
      <c r="D2" s="540" t="s">
        <v>189</v>
      </c>
      <c r="E2" s="540"/>
      <c r="F2" s="540" t="s">
        <v>190</v>
      </c>
      <c r="G2" s="540"/>
      <c r="H2" s="540" t="s">
        <v>191</v>
      </c>
      <c r="I2" s="553"/>
      <c r="J2" s="540" t="s">
        <v>192</v>
      </c>
      <c r="K2" s="553"/>
      <c r="L2" s="540" t="s">
        <v>41</v>
      </c>
      <c r="M2" s="540"/>
      <c r="N2" s="540" t="s">
        <v>77</v>
      </c>
    </row>
    <row r="3" spans="1:14" ht="15" customHeight="1" x14ac:dyDescent="0.2">
      <c r="A3" s="553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3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279">
        <f t="shared" si="0"/>
        <v>0</v>
      </c>
      <c r="M7" s="279">
        <f t="shared" si="0"/>
        <v>0</v>
      </c>
      <c r="N7" s="279">
        <f t="shared" si="1"/>
        <v>0</v>
      </c>
    </row>
    <row r="8" spans="1:14" ht="24.95" customHeight="1" x14ac:dyDescent="0.2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279">
        <f t="shared" si="0"/>
        <v>0</v>
      </c>
      <c r="M8" s="279">
        <f t="shared" si="0"/>
        <v>0</v>
      </c>
      <c r="N8" s="279">
        <f t="shared" si="1"/>
        <v>0</v>
      </c>
    </row>
    <row r="9" spans="1:14" ht="24.95" customHeight="1" x14ac:dyDescent="0.2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>
        <v>2</v>
      </c>
      <c r="E10" s="358">
        <v>3</v>
      </c>
      <c r="F10" s="314"/>
      <c r="G10" s="358"/>
      <c r="H10" s="314"/>
      <c r="I10" s="358"/>
      <c r="J10" s="314"/>
      <c r="K10" s="358"/>
      <c r="L10" s="279">
        <f t="shared" si="0"/>
        <v>2</v>
      </c>
      <c r="M10" s="279">
        <f t="shared" si="0"/>
        <v>3</v>
      </c>
      <c r="N10" s="279">
        <f t="shared" si="1"/>
        <v>5</v>
      </c>
    </row>
    <row r="11" spans="1:14" ht="24.95" customHeight="1" x14ac:dyDescent="0.2">
      <c r="A11" s="374" t="s">
        <v>46</v>
      </c>
      <c r="B11" s="314"/>
      <c r="C11" s="358"/>
      <c r="D11" s="314"/>
      <c r="E11" s="358">
        <v>4</v>
      </c>
      <c r="F11" s="314"/>
      <c r="G11" s="358"/>
      <c r="H11" s="314"/>
      <c r="I11" s="358"/>
      <c r="J11" s="314"/>
      <c r="K11" s="358"/>
      <c r="L11" s="279">
        <f t="shared" si="0"/>
        <v>0</v>
      </c>
      <c r="M11" s="279">
        <f t="shared" si="0"/>
        <v>4</v>
      </c>
      <c r="N11" s="279">
        <f t="shared" si="1"/>
        <v>4</v>
      </c>
    </row>
    <row r="12" spans="1:14" ht="24.95" customHeight="1" x14ac:dyDescent="0.2">
      <c r="A12" s="374" t="s">
        <v>47</v>
      </c>
      <c r="B12" s="314"/>
      <c r="C12" s="358"/>
      <c r="D12" s="314">
        <v>1</v>
      </c>
      <c r="E12" s="358">
        <v>1</v>
      </c>
      <c r="F12" s="314"/>
      <c r="G12" s="358"/>
      <c r="H12" s="314"/>
      <c r="I12" s="358"/>
      <c r="J12" s="314"/>
      <c r="K12" s="358"/>
      <c r="L12" s="279">
        <f t="shared" si="0"/>
        <v>1</v>
      </c>
      <c r="M12" s="279">
        <f t="shared" si="0"/>
        <v>1</v>
      </c>
      <c r="N12" s="279">
        <f t="shared" si="1"/>
        <v>2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>
        <v>4</v>
      </c>
      <c r="C20" s="358">
        <v>1</v>
      </c>
      <c r="D20" s="314">
        <v>36</v>
      </c>
      <c r="E20" s="358">
        <v>52</v>
      </c>
      <c r="F20" s="314"/>
      <c r="G20" s="358"/>
      <c r="H20" s="314"/>
      <c r="I20" s="358"/>
      <c r="J20" s="314"/>
      <c r="K20" s="358"/>
      <c r="L20" s="279">
        <f t="shared" si="0"/>
        <v>40</v>
      </c>
      <c r="M20" s="279">
        <f t="shared" si="0"/>
        <v>53</v>
      </c>
      <c r="N20" s="279">
        <f t="shared" si="1"/>
        <v>93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4</v>
      </c>
      <c r="C48" s="281">
        <f t="shared" si="2"/>
        <v>1</v>
      </c>
      <c r="D48" s="281">
        <f t="shared" si="2"/>
        <v>39</v>
      </c>
      <c r="E48" s="281">
        <f t="shared" si="2"/>
        <v>60</v>
      </c>
      <c r="F48" s="281">
        <f t="shared" si="2"/>
        <v>0</v>
      </c>
      <c r="G48" s="281">
        <f t="shared" si="2"/>
        <v>0</v>
      </c>
      <c r="H48" s="281">
        <f t="shared" si="2"/>
        <v>0</v>
      </c>
      <c r="I48" s="281">
        <f t="shared" si="2"/>
        <v>0</v>
      </c>
      <c r="J48" s="281">
        <f t="shared" si="2"/>
        <v>0</v>
      </c>
      <c r="K48" s="281">
        <f t="shared" si="2"/>
        <v>0</v>
      </c>
      <c r="L48" s="280">
        <f t="shared" si="2"/>
        <v>43</v>
      </c>
      <c r="M48" s="280">
        <f>SUM(M4:M47)</f>
        <v>61</v>
      </c>
      <c r="N48" s="280">
        <f>L48+M48</f>
        <v>104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508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506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8" t="s">
        <v>427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algorithmName="SHA-512" hashValue="F0MFVyeTYzhXzHOObGAlFPXjCiEHTpDwYDKgwCtk4ptgjKtM3n2uZMcZ2vvrwl9DaGYet2046CwCGx0nxz7SAw==" saltValue="C1y4sdExTqpAsjGpng3Tfg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B46" activePane="bottomRight" state="frozen"/>
      <selection pane="topRight"/>
      <selection pane="bottomLeft"/>
      <selection pane="bottomRight" activeCell="E12" sqref="E12"/>
    </sheetView>
  </sheetViews>
  <sheetFormatPr defaultColWidth="9.140625"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5" t="s">
        <v>446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6"/>
      <c r="P1" s="534" t="s">
        <v>83</v>
      </c>
      <c r="Q1" s="535"/>
      <c r="R1" s="536"/>
    </row>
    <row r="2" spans="1:21" ht="15" customHeight="1" x14ac:dyDescent="0.2">
      <c r="A2" s="557" t="s">
        <v>125</v>
      </c>
      <c r="B2" s="557" t="s">
        <v>193</v>
      </c>
      <c r="C2" s="557"/>
      <c r="D2" s="557" t="s">
        <v>194</v>
      </c>
      <c r="E2" s="557"/>
      <c r="F2" s="557" t="s">
        <v>195</v>
      </c>
      <c r="G2" s="557"/>
      <c r="H2" s="557" t="s">
        <v>196</v>
      </c>
      <c r="I2" s="557"/>
      <c r="J2" s="557" t="s">
        <v>197</v>
      </c>
      <c r="K2" s="557"/>
      <c r="L2" s="557" t="s">
        <v>500</v>
      </c>
      <c r="M2" s="557"/>
      <c r="N2" s="557" t="s">
        <v>198</v>
      </c>
      <c r="O2" s="557"/>
      <c r="P2" s="540" t="s">
        <v>41</v>
      </c>
      <c r="Q2" s="540"/>
      <c r="R2" s="540" t="s">
        <v>77</v>
      </c>
    </row>
    <row r="3" spans="1:21" ht="15" customHeight="1" x14ac:dyDescent="0.2">
      <c r="A3" s="557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4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>
        <v>1</v>
      </c>
      <c r="P5" s="279">
        <f t="shared" ref="P5:Q47" si="0">B5+D5+F5+H5+J5+L5+N5</f>
        <v>0</v>
      </c>
      <c r="Q5" s="279">
        <f t="shared" si="0"/>
        <v>1</v>
      </c>
      <c r="R5" s="279">
        <f t="shared" ref="R5:R47" si="1">P5+Q5</f>
        <v>1</v>
      </c>
      <c r="S5" s="119">
        <f>'Quadro 1'!X5</f>
        <v>0</v>
      </c>
      <c r="T5" s="119">
        <f>'Quadro 1'!Y5</f>
        <v>1</v>
      </c>
      <c r="U5" s="119">
        <f>'Quadro 1'!Z5</f>
        <v>1</v>
      </c>
    </row>
    <row r="6" spans="1:2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4</v>
      </c>
      <c r="O6" s="358">
        <v>1</v>
      </c>
      <c r="P6" s="279">
        <f t="shared" si="0"/>
        <v>4</v>
      </c>
      <c r="Q6" s="279">
        <f t="shared" si="0"/>
        <v>1</v>
      </c>
      <c r="R6" s="279">
        <f t="shared" si="1"/>
        <v>5</v>
      </c>
      <c r="S6" s="119">
        <f>'Quadro 1'!X6</f>
        <v>4</v>
      </c>
      <c r="T6" s="119">
        <f>'Quadro 1'!Y6</f>
        <v>1</v>
      </c>
      <c r="U6" s="119">
        <f>'Quadro 1'!Z6</f>
        <v>5</v>
      </c>
    </row>
    <row r="7" spans="1:2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>
        <v>2</v>
      </c>
      <c r="P7" s="279">
        <f t="shared" si="0"/>
        <v>0</v>
      </c>
      <c r="Q7" s="279">
        <f t="shared" si="0"/>
        <v>2</v>
      </c>
      <c r="R7" s="279">
        <f t="shared" si="1"/>
        <v>2</v>
      </c>
      <c r="S7" s="119">
        <f>'Quadro 1'!X7</f>
        <v>0</v>
      </c>
      <c r="T7" s="119">
        <f>'Quadro 1'!Y7</f>
        <v>2</v>
      </c>
      <c r="U7" s="119">
        <f>'Quadro 1'!Z7</f>
        <v>2</v>
      </c>
    </row>
    <row r="8" spans="1:2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5</v>
      </c>
      <c r="O8" s="358">
        <v>6</v>
      </c>
      <c r="P8" s="279">
        <f t="shared" si="0"/>
        <v>5</v>
      </c>
      <c r="Q8" s="279">
        <f t="shared" si="0"/>
        <v>6</v>
      </c>
      <c r="R8" s="279">
        <f t="shared" si="1"/>
        <v>11</v>
      </c>
      <c r="S8" s="119">
        <f>'Quadro 1'!X8</f>
        <v>5</v>
      </c>
      <c r="T8" s="119">
        <f>'Quadro 1'!Y8</f>
        <v>6</v>
      </c>
      <c r="U8" s="119">
        <f>'Quadro 1'!Z8</f>
        <v>11</v>
      </c>
    </row>
    <row r="9" spans="1:2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/>
      <c r="D10" s="314">
        <v>13</v>
      </c>
      <c r="E10" s="358">
        <v>49</v>
      </c>
      <c r="F10" s="314"/>
      <c r="G10" s="358"/>
      <c r="H10" s="314">
        <v>4</v>
      </c>
      <c r="I10" s="358">
        <v>13</v>
      </c>
      <c r="J10" s="314"/>
      <c r="K10" s="358"/>
      <c r="L10" s="314"/>
      <c r="M10" s="358"/>
      <c r="N10" s="314"/>
      <c r="O10" s="358"/>
      <c r="P10" s="279">
        <f t="shared" si="0"/>
        <v>17</v>
      </c>
      <c r="Q10" s="279">
        <f t="shared" si="0"/>
        <v>62</v>
      </c>
      <c r="R10" s="279">
        <f t="shared" si="1"/>
        <v>79</v>
      </c>
      <c r="S10" s="119">
        <f>'Quadro 1'!X10</f>
        <v>17</v>
      </c>
      <c r="T10" s="119">
        <f>'Quadro 1'!Y10</f>
        <v>62</v>
      </c>
      <c r="U10" s="119">
        <f>'Quadro 1'!Z10</f>
        <v>79</v>
      </c>
    </row>
    <row r="11" spans="1:21" ht="24.95" customHeight="1" x14ac:dyDescent="0.2">
      <c r="A11" s="374" t="s">
        <v>46</v>
      </c>
      <c r="B11" s="366"/>
      <c r="C11" s="367"/>
      <c r="D11" s="314">
        <v>17</v>
      </c>
      <c r="E11" s="358">
        <v>33</v>
      </c>
      <c r="F11" s="314"/>
      <c r="G11" s="358"/>
      <c r="H11" s="314">
        <v>2</v>
      </c>
      <c r="I11" s="358">
        <v>4</v>
      </c>
      <c r="J11" s="314"/>
      <c r="K11" s="358"/>
      <c r="L11" s="314"/>
      <c r="M11" s="358"/>
      <c r="N11" s="314"/>
      <c r="O11" s="358"/>
      <c r="P11" s="279">
        <f t="shared" si="0"/>
        <v>19</v>
      </c>
      <c r="Q11" s="279">
        <f t="shared" si="0"/>
        <v>37</v>
      </c>
      <c r="R11" s="279">
        <f t="shared" si="1"/>
        <v>56</v>
      </c>
      <c r="S11" s="119">
        <f>'Quadro 1'!X11</f>
        <v>19</v>
      </c>
      <c r="T11" s="119">
        <f>'Quadro 1'!Y11</f>
        <v>37</v>
      </c>
      <c r="U11" s="119">
        <f>'Quadro 1'!Z11</f>
        <v>56</v>
      </c>
    </row>
    <row r="12" spans="1:21" ht="24.95" customHeight="1" x14ac:dyDescent="0.2">
      <c r="A12" s="374" t="s">
        <v>47</v>
      </c>
      <c r="B12" s="366"/>
      <c r="C12" s="367"/>
      <c r="D12" s="314">
        <v>6</v>
      </c>
      <c r="E12" s="358">
        <v>3</v>
      </c>
      <c r="F12" s="314"/>
      <c r="G12" s="358"/>
      <c r="H12" s="314">
        <v>1</v>
      </c>
      <c r="I12" s="358">
        <v>3</v>
      </c>
      <c r="J12" s="314"/>
      <c r="K12" s="358"/>
      <c r="L12" s="314"/>
      <c r="M12" s="358"/>
      <c r="N12" s="314"/>
      <c r="O12" s="358"/>
      <c r="P12" s="279">
        <f t="shared" si="0"/>
        <v>7</v>
      </c>
      <c r="Q12" s="279">
        <f t="shared" si="0"/>
        <v>6</v>
      </c>
      <c r="R12" s="279">
        <f t="shared" si="1"/>
        <v>13</v>
      </c>
      <c r="S12" s="119">
        <f>'Quadro 1'!X12</f>
        <v>7</v>
      </c>
      <c r="T12" s="119">
        <f>'Quadro 1'!Y12</f>
        <v>6</v>
      </c>
      <c r="U12" s="119">
        <f>'Quadro 1'!Z12</f>
        <v>13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>
        <v>10</v>
      </c>
      <c r="E14" s="358"/>
      <c r="F14" s="314"/>
      <c r="G14" s="358"/>
      <c r="H14" s="314"/>
      <c r="I14" s="358">
        <v>1</v>
      </c>
      <c r="J14" s="314"/>
      <c r="K14" s="358"/>
      <c r="L14" s="314"/>
      <c r="M14" s="358"/>
      <c r="N14" s="314"/>
      <c r="O14" s="358"/>
      <c r="P14" s="279">
        <f t="shared" si="0"/>
        <v>10</v>
      </c>
      <c r="Q14" s="279">
        <f t="shared" si="0"/>
        <v>1</v>
      </c>
      <c r="R14" s="279">
        <f t="shared" si="1"/>
        <v>11</v>
      </c>
      <c r="S14" s="119">
        <f>'Quadro 1'!X14</f>
        <v>10</v>
      </c>
      <c r="T14" s="119">
        <f>'Quadro 1'!Y14</f>
        <v>1</v>
      </c>
      <c r="U14" s="119">
        <f>'Quadro 1'!Z14</f>
        <v>11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>
        <v>4</v>
      </c>
      <c r="O19" s="358">
        <v>1</v>
      </c>
      <c r="P19" s="279">
        <f t="shared" si="0"/>
        <v>4</v>
      </c>
      <c r="Q19" s="279">
        <f t="shared" si="0"/>
        <v>1</v>
      </c>
      <c r="R19" s="279">
        <f t="shared" si="1"/>
        <v>5</v>
      </c>
      <c r="S19" s="119">
        <f>'Quadro 1'!X19</f>
        <v>4</v>
      </c>
      <c r="T19" s="119">
        <f>'Quadro 1'!Y19</f>
        <v>1</v>
      </c>
      <c r="U19" s="119">
        <f>'Quadro 1'!Z19</f>
        <v>5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>
        <v>81</v>
      </c>
      <c r="O20" s="358">
        <v>92</v>
      </c>
      <c r="P20" s="279">
        <f t="shared" si="0"/>
        <v>81</v>
      </c>
      <c r="Q20" s="279">
        <f t="shared" si="0"/>
        <v>92</v>
      </c>
      <c r="R20" s="279">
        <f t="shared" si="1"/>
        <v>173</v>
      </c>
      <c r="S20" s="119">
        <f>'Quadro 1'!X20</f>
        <v>81</v>
      </c>
      <c r="T20" s="119">
        <f>'Quadro 1'!Y20</f>
        <v>92</v>
      </c>
      <c r="U20" s="119">
        <f>'Quadro 1'!Z20</f>
        <v>173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>
        <v>1</v>
      </c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1</v>
      </c>
      <c r="R22" s="279">
        <f t="shared" si="1"/>
        <v>1</v>
      </c>
      <c r="S22" s="119">
        <f>'Quadro 1'!X22</f>
        <v>0</v>
      </c>
      <c r="T22" s="119">
        <f>'Quadro 1'!Y22</f>
        <v>1</v>
      </c>
      <c r="U22" s="119">
        <f>'Quadro 1'!Z22</f>
        <v>1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46</v>
      </c>
      <c r="E48" s="281">
        <f t="shared" si="2"/>
        <v>86</v>
      </c>
      <c r="F48" s="281">
        <f t="shared" si="2"/>
        <v>0</v>
      </c>
      <c r="G48" s="281">
        <f t="shared" si="2"/>
        <v>0</v>
      </c>
      <c r="H48" s="281">
        <f t="shared" si="2"/>
        <v>7</v>
      </c>
      <c r="I48" s="281">
        <f t="shared" si="2"/>
        <v>21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0</v>
      </c>
      <c r="N48" s="281">
        <f t="shared" si="2"/>
        <v>94</v>
      </c>
      <c r="O48" s="281">
        <f t="shared" si="2"/>
        <v>103</v>
      </c>
      <c r="P48" s="281">
        <f>SUM(P4:P47)</f>
        <v>147</v>
      </c>
      <c r="Q48" s="281">
        <f>SUM(Q4:Q47)</f>
        <v>210</v>
      </c>
      <c r="R48" s="281">
        <f>P48+Q48</f>
        <v>357</v>
      </c>
    </row>
    <row r="49" spans="1:18" ht="9.9499999999999993" customHeight="1" x14ac:dyDescent="0.2">
      <c r="P49" s="120">
        <f>'Quadro 1'!X48</f>
        <v>147</v>
      </c>
      <c r="Q49" s="120">
        <f>'Quadro 1'!Y48</f>
        <v>210</v>
      </c>
      <c r="R49" s="120">
        <f>'Quadro 1'!Z48</f>
        <v>357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507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8" t="s">
        <v>427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P55" s="121"/>
      <c r="Q55" s="121"/>
      <c r="R55" s="121"/>
    </row>
    <row r="56" spans="1:18" s="123" customFormat="1" ht="12" customHeight="1" x14ac:dyDescent="0.3">
      <c r="A56" s="475" t="s">
        <v>517</v>
      </c>
      <c r="P56" s="479"/>
      <c r="Q56" s="479"/>
      <c r="R56" s="479"/>
    </row>
  </sheetData>
  <sheetProtection algorithmName="SHA-512" hashValue="/JQxio9CofscL3v+Efrz77AXPSLCSVXRX+Y4oD3MWG/TnInJEs1OG0k96Ab0jvi4IJmE2Ha8YBXNEvbhuVoRIA==" saltValue="ZayRUZvYFDFDrlIs04Nl+w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.19685039370078741" right="0.19685039370078741" top="0.59055118110236227" bottom="0.19685039370078741" header="0" footer="0"/>
  <pageSetup paperSize="9" scale="63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F43" activePane="bottomRight" state="frozen"/>
      <selection pane="topRight"/>
      <selection pane="bottomLeft"/>
      <selection pane="bottomRight" activeCell="C24" sqref="C24"/>
    </sheetView>
  </sheetViews>
  <sheetFormatPr defaultColWidth="9.140625"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30" width="8.7109375" style="76" customWidth="1"/>
    <col min="31" max="16384" width="9.140625" style="76"/>
  </cols>
  <sheetData>
    <row r="1" spans="1:33" ht="40.5" customHeight="1" x14ac:dyDescent="0.2">
      <c r="A1" s="555" t="s">
        <v>447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6"/>
      <c r="AB1" s="534" t="s">
        <v>83</v>
      </c>
      <c r="AC1" s="535"/>
      <c r="AD1" s="536"/>
    </row>
    <row r="2" spans="1:33" ht="19.5" customHeight="1" x14ac:dyDescent="0.2">
      <c r="A2" s="562" t="s">
        <v>125</v>
      </c>
      <c r="B2" s="564" t="s">
        <v>199</v>
      </c>
      <c r="C2" s="564"/>
      <c r="D2" s="564"/>
      <c r="E2" s="564"/>
      <c r="F2" s="564"/>
      <c r="G2" s="564"/>
      <c r="H2" s="564"/>
      <c r="I2" s="564"/>
      <c r="J2" s="566" t="s">
        <v>200</v>
      </c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40" t="s">
        <v>41</v>
      </c>
      <c r="AC2" s="540"/>
      <c r="AD2" s="540" t="s">
        <v>77</v>
      </c>
    </row>
    <row r="3" spans="1:33" ht="46.5" customHeight="1" x14ac:dyDescent="0.2">
      <c r="A3" s="563"/>
      <c r="B3" s="565"/>
      <c r="C3" s="565"/>
      <c r="D3" s="565"/>
      <c r="E3" s="565"/>
      <c r="F3" s="565"/>
      <c r="G3" s="565"/>
      <c r="H3" s="564"/>
      <c r="I3" s="564"/>
      <c r="J3" s="558" t="s">
        <v>201</v>
      </c>
      <c r="K3" s="559"/>
      <c r="L3" s="558" t="s">
        <v>201</v>
      </c>
      <c r="M3" s="559"/>
      <c r="N3" s="558" t="s">
        <v>201</v>
      </c>
      <c r="O3" s="559"/>
      <c r="P3" s="560" t="s">
        <v>201</v>
      </c>
      <c r="Q3" s="561"/>
      <c r="R3" s="560" t="s">
        <v>201</v>
      </c>
      <c r="S3" s="561"/>
      <c r="T3" s="560" t="s">
        <v>201</v>
      </c>
      <c r="U3" s="561"/>
      <c r="V3" s="558" t="s">
        <v>201</v>
      </c>
      <c r="W3" s="559"/>
      <c r="X3" s="558" t="s">
        <v>201</v>
      </c>
      <c r="Y3" s="559"/>
      <c r="Z3" s="558" t="s">
        <v>201</v>
      </c>
      <c r="AA3" s="559"/>
      <c r="AB3" s="540" t="s">
        <v>42</v>
      </c>
      <c r="AC3" s="540" t="s">
        <v>43</v>
      </c>
      <c r="AD3" s="540"/>
    </row>
    <row r="4" spans="1:33" ht="29.25" customHeight="1" x14ac:dyDescent="0.2">
      <c r="A4" s="563"/>
      <c r="B4" s="227"/>
      <c r="C4" s="228"/>
      <c r="D4" s="228"/>
      <c r="E4" s="228"/>
      <c r="F4" s="228"/>
      <c r="G4" s="229"/>
      <c r="H4" s="570" t="s">
        <v>202</v>
      </c>
      <c r="I4" s="570"/>
      <c r="J4" s="567" t="s">
        <v>202</v>
      </c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9"/>
      <c r="AB4" s="540"/>
      <c r="AC4" s="540"/>
      <c r="AD4" s="540"/>
    </row>
    <row r="5" spans="1:33" ht="15" customHeight="1" x14ac:dyDescent="0.2">
      <c r="A5" s="563"/>
      <c r="B5" s="557" t="s">
        <v>203</v>
      </c>
      <c r="C5" s="557"/>
      <c r="D5" s="557" t="s">
        <v>438</v>
      </c>
      <c r="E5" s="557"/>
      <c r="F5" s="557" t="s">
        <v>204</v>
      </c>
      <c r="G5" s="557"/>
      <c r="H5" s="571"/>
      <c r="I5" s="572"/>
      <c r="J5" s="571"/>
      <c r="K5" s="572"/>
      <c r="L5" s="483"/>
      <c r="M5" s="483"/>
      <c r="N5" s="483"/>
      <c r="O5" s="483"/>
      <c r="P5" s="483"/>
      <c r="Q5" s="483"/>
      <c r="R5" s="483"/>
      <c r="S5" s="483"/>
      <c r="T5" s="571"/>
      <c r="U5" s="572"/>
      <c r="V5" s="571"/>
      <c r="W5" s="572"/>
      <c r="X5" s="571"/>
      <c r="Y5" s="572"/>
      <c r="Z5" s="571"/>
      <c r="AA5" s="572"/>
      <c r="AB5" s="540"/>
      <c r="AC5" s="540"/>
      <c r="AD5" s="540"/>
    </row>
    <row r="6" spans="1:33" ht="15" customHeight="1" x14ac:dyDescent="0.2">
      <c r="A6" s="563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482" t="s">
        <v>42</v>
      </c>
      <c r="M6" s="482" t="s">
        <v>43</v>
      </c>
      <c r="N6" s="482" t="s">
        <v>42</v>
      </c>
      <c r="O6" s="482" t="s">
        <v>43</v>
      </c>
      <c r="P6" s="482" t="s">
        <v>42</v>
      </c>
      <c r="Q6" s="482" t="s">
        <v>43</v>
      </c>
      <c r="R6" s="482" t="s">
        <v>42</v>
      </c>
      <c r="S6" s="482" t="s">
        <v>43</v>
      </c>
      <c r="T6" s="78" t="s">
        <v>42</v>
      </c>
      <c r="U6" s="78" t="s">
        <v>43</v>
      </c>
      <c r="V6" s="78" t="s">
        <v>42</v>
      </c>
      <c r="W6" s="78" t="s">
        <v>43</v>
      </c>
      <c r="X6" s="78" t="s">
        <v>42</v>
      </c>
      <c r="Y6" s="78" t="s">
        <v>43</v>
      </c>
      <c r="Z6" s="78" t="s">
        <v>42</v>
      </c>
      <c r="AA6" s="78" t="s">
        <v>43</v>
      </c>
      <c r="AB6" s="540"/>
      <c r="AC6" s="540"/>
      <c r="AD6" s="540"/>
    </row>
    <row r="7" spans="1:33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329"/>
      <c r="U7" s="353"/>
      <c r="V7" s="329"/>
      <c r="W7" s="353"/>
      <c r="X7" s="329"/>
      <c r="Y7" s="353"/>
      <c r="Z7" s="329"/>
      <c r="AA7" s="353"/>
      <c r="AB7" s="278">
        <f>B7+D7+F7+H7+J7+L7+N7+P7+R7+T7+V7+X7+Z7</f>
        <v>0</v>
      </c>
      <c r="AC7" s="278">
        <f>C7+E7+G7+I7+K7+M7+O7+Q7+S7+U7+W7+Y7+AA7</f>
        <v>0</v>
      </c>
      <c r="AD7" s="278">
        <f>AB7+AC7</f>
        <v>0</v>
      </c>
      <c r="AE7" s="119">
        <f>'Quadro 1'!X4</f>
        <v>0</v>
      </c>
      <c r="AF7" s="119">
        <f>'Quadro 1'!Y4</f>
        <v>0</v>
      </c>
      <c r="AG7" s="119">
        <f>'Quadro 1'!Z4</f>
        <v>0</v>
      </c>
    </row>
    <row r="8" spans="1:33" ht="24.95" customHeight="1" x14ac:dyDescent="0.2">
      <c r="A8" s="374" t="s">
        <v>414</v>
      </c>
      <c r="B8" s="366"/>
      <c r="C8" s="367">
        <v>1</v>
      </c>
      <c r="D8" s="333"/>
      <c r="E8" s="354"/>
      <c r="F8" s="333"/>
      <c r="G8" s="354"/>
      <c r="H8" s="333"/>
      <c r="I8" s="354"/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333"/>
      <c r="U8" s="354"/>
      <c r="V8" s="333"/>
      <c r="W8" s="354"/>
      <c r="X8" s="333"/>
      <c r="Y8" s="354"/>
      <c r="Z8" s="333"/>
      <c r="AA8" s="354"/>
      <c r="AB8" s="279">
        <f t="shared" ref="AB8:AC50" si="0">B8+D8+F8+H8+J8+L8+N8+P8+R8+T8+V8+X8+Z8</f>
        <v>0</v>
      </c>
      <c r="AC8" s="279">
        <f t="shared" si="0"/>
        <v>1</v>
      </c>
      <c r="AD8" s="279">
        <f t="shared" ref="AD8:AD50" si="1">AB8+AC8</f>
        <v>1</v>
      </c>
      <c r="AE8" s="119">
        <f>'Quadro 1'!X5</f>
        <v>0</v>
      </c>
      <c r="AF8" s="119">
        <f>'Quadro 1'!Y5</f>
        <v>1</v>
      </c>
      <c r="AG8" s="119">
        <f>'Quadro 1'!Z5</f>
        <v>1</v>
      </c>
    </row>
    <row r="9" spans="1:33" ht="24.95" customHeight="1" x14ac:dyDescent="0.2">
      <c r="A9" s="374" t="s">
        <v>415</v>
      </c>
      <c r="B9" s="366">
        <v>4</v>
      </c>
      <c r="C9" s="367">
        <v>1</v>
      </c>
      <c r="D9" s="333"/>
      <c r="E9" s="354"/>
      <c r="F9" s="333"/>
      <c r="G9" s="354"/>
      <c r="H9" s="333"/>
      <c r="I9" s="354"/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333"/>
      <c r="U9" s="354"/>
      <c r="V9" s="333"/>
      <c r="W9" s="354"/>
      <c r="X9" s="333"/>
      <c r="Y9" s="354"/>
      <c r="Z9" s="333"/>
      <c r="AA9" s="354"/>
      <c r="AB9" s="279">
        <f t="shared" si="0"/>
        <v>4</v>
      </c>
      <c r="AC9" s="279">
        <f t="shared" si="0"/>
        <v>1</v>
      </c>
      <c r="AD9" s="279">
        <f t="shared" si="1"/>
        <v>5</v>
      </c>
      <c r="AE9" s="119">
        <f>'Quadro 1'!X6</f>
        <v>4</v>
      </c>
      <c r="AF9" s="119">
        <f>'Quadro 1'!Y6</f>
        <v>1</v>
      </c>
      <c r="AG9" s="119">
        <f>'Quadro 1'!Z6</f>
        <v>5</v>
      </c>
    </row>
    <row r="10" spans="1:33" ht="24.95" customHeight="1" x14ac:dyDescent="0.2">
      <c r="A10" s="374" t="s">
        <v>416</v>
      </c>
      <c r="B10" s="366"/>
      <c r="C10" s="367">
        <v>2</v>
      </c>
      <c r="D10" s="333"/>
      <c r="E10" s="354"/>
      <c r="F10" s="333"/>
      <c r="G10" s="354"/>
      <c r="H10" s="333"/>
      <c r="I10" s="354"/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333"/>
      <c r="U10" s="354"/>
      <c r="V10" s="333"/>
      <c r="W10" s="354"/>
      <c r="X10" s="333"/>
      <c r="Y10" s="354"/>
      <c r="Z10" s="333"/>
      <c r="AA10" s="354"/>
      <c r="AB10" s="279">
        <f t="shared" si="0"/>
        <v>0</v>
      </c>
      <c r="AC10" s="279">
        <f t="shared" si="0"/>
        <v>2</v>
      </c>
      <c r="AD10" s="279">
        <f t="shared" si="1"/>
        <v>2</v>
      </c>
      <c r="AE10" s="119">
        <f>'Quadro 1'!X7</f>
        <v>0</v>
      </c>
      <c r="AF10" s="119">
        <f>'Quadro 1'!Y7</f>
        <v>2</v>
      </c>
      <c r="AG10" s="119">
        <f>'Quadro 1'!Z7</f>
        <v>2</v>
      </c>
    </row>
    <row r="11" spans="1:33" ht="24.95" customHeight="1" x14ac:dyDescent="0.2">
      <c r="A11" s="374" t="s">
        <v>417</v>
      </c>
      <c r="B11" s="366">
        <v>5</v>
      </c>
      <c r="C11" s="367">
        <v>6</v>
      </c>
      <c r="D11" s="333"/>
      <c r="E11" s="354"/>
      <c r="F11" s="333"/>
      <c r="G11" s="354"/>
      <c r="H11" s="333"/>
      <c r="I11" s="354"/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333"/>
      <c r="U11" s="354"/>
      <c r="V11" s="333"/>
      <c r="W11" s="354"/>
      <c r="X11" s="333"/>
      <c r="Y11" s="354"/>
      <c r="Z11" s="333"/>
      <c r="AA11" s="354"/>
      <c r="AB11" s="279">
        <f t="shared" si="0"/>
        <v>5</v>
      </c>
      <c r="AC11" s="279">
        <f t="shared" si="0"/>
        <v>6</v>
      </c>
      <c r="AD11" s="279">
        <f t="shared" si="1"/>
        <v>11</v>
      </c>
      <c r="AE11" s="119">
        <f>'Quadro 1'!X8</f>
        <v>5</v>
      </c>
      <c r="AF11" s="119">
        <f>'Quadro 1'!Y8</f>
        <v>6</v>
      </c>
      <c r="AG11" s="119">
        <f>'Quadro 1'!Z8</f>
        <v>11</v>
      </c>
    </row>
    <row r="12" spans="1:33" ht="24.95" customHeight="1" x14ac:dyDescent="0.2">
      <c r="A12" s="374" t="s">
        <v>418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333"/>
      <c r="U12" s="354"/>
      <c r="V12" s="333"/>
      <c r="W12" s="354"/>
      <c r="X12" s="333"/>
      <c r="Y12" s="354"/>
      <c r="Z12" s="333"/>
      <c r="AA12" s="354"/>
      <c r="AB12" s="279">
        <f t="shared" si="0"/>
        <v>0</v>
      </c>
      <c r="AC12" s="279">
        <f t="shared" si="0"/>
        <v>0</v>
      </c>
      <c r="AD12" s="279">
        <f t="shared" si="1"/>
        <v>0</v>
      </c>
      <c r="AE12" s="119">
        <f>'Quadro 1'!X9</f>
        <v>0</v>
      </c>
      <c r="AF12" s="119">
        <f>'Quadro 1'!Y9</f>
        <v>0</v>
      </c>
      <c r="AG12" s="119">
        <f>'Quadro 1'!Z9</f>
        <v>0</v>
      </c>
    </row>
    <row r="13" spans="1:33" ht="24.95" customHeight="1" x14ac:dyDescent="0.2">
      <c r="A13" s="374" t="s">
        <v>45</v>
      </c>
      <c r="B13" s="366">
        <v>17</v>
      </c>
      <c r="C13" s="367">
        <v>62</v>
      </c>
      <c r="D13" s="333"/>
      <c r="E13" s="354"/>
      <c r="F13" s="333"/>
      <c r="G13" s="354"/>
      <c r="H13" s="333"/>
      <c r="I13" s="354"/>
      <c r="J13" s="333"/>
      <c r="K13" s="354"/>
      <c r="L13" s="333"/>
      <c r="M13" s="354"/>
      <c r="N13" s="333"/>
      <c r="O13" s="354"/>
      <c r="P13" s="333"/>
      <c r="Q13" s="354"/>
      <c r="R13" s="333"/>
      <c r="S13" s="354"/>
      <c r="T13" s="333"/>
      <c r="U13" s="354"/>
      <c r="V13" s="333"/>
      <c r="W13" s="354"/>
      <c r="X13" s="333"/>
      <c r="Y13" s="354"/>
      <c r="Z13" s="333"/>
      <c r="AA13" s="354"/>
      <c r="AB13" s="279">
        <f t="shared" si="0"/>
        <v>17</v>
      </c>
      <c r="AC13" s="279">
        <f t="shared" si="0"/>
        <v>62</v>
      </c>
      <c r="AD13" s="279">
        <f t="shared" si="1"/>
        <v>79</v>
      </c>
      <c r="AE13" s="119">
        <f>'Quadro 1'!X10</f>
        <v>17</v>
      </c>
      <c r="AF13" s="119">
        <f>'Quadro 1'!Y10</f>
        <v>62</v>
      </c>
      <c r="AG13" s="119">
        <f>'Quadro 1'!Z10</f>
        <v>79</v>
      </c>
    </row>
    <row r="14" spans="1:33" ht="24.95" customHeight="1" x14ac:dyDescent="0.2">
      <c r="A14" s="374" t="s">
        <v>46</v>
      </c>
      <c r="B14" s="366">
        <v>19</v>
      </c>
      <c r="C14" s="367">
        <v>37</v>
      </c>
      <c r="D14" s="333"/>
      <c r="E14" s="354"/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333"/>
      <c r="U14" s="354"/>
      <c r="V14" s="333"/>
      <c r="W14" s="354"/>
      <c r="X14" s="333"/>
      <c r="Y14" s="354"/>
      <c r="Z14" s="333"/>
      <c r="AA14" s="354"/>
      <c r="AB14" s="279">
        <f t="shared" si="0"/>
        <v>19</v>
      </c>
      <c r="AC14" s="279">
        <f t="shared" si="0"/>
        <v>37</v>
      </c>
      <c r="AD14" s="279">
        <f t="shared" si="1"/>
        <v>56</v>
      </c>
      <c r="AE14" s="119">
        <f>'Quadro 1'!X11</f>
        <v>19</v>
      </c>
      <c r="AF14" s="119">
        <f>'Quadro 1'!Y11</f>
        <v>37</v>
      </c>
      <c r="AG14" s="119">
        <f>'Quadro 1'!Z11</f>
        <v>56</v>
      </c>
    </row>
    <row r="15" spans="1:33" ht="24.95" customHeight="1" x14ac:dyDescent="0.2">
      <c r="A15" s="374" t="s">
        <v>47</v>
      </c>
      <c r="B15" s="366">
        <v>7</v>
      </c>
      <c r="C15" s="367">
        <v>6</v>
      </c>
      <c r="D15" s="333"/>
      <c r="E15" s="354"/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333"/>
      <c r="U15" s="354"/>
      <c r="V15" s="333"/>
      <c r="W15" s="354"/>
      <c r="X15" s="333"/>
      <c r="Y15" s="354"/>
      <c r="Z15" s="333"/>
      <c r="AA15" s="354"/>
      <c r="AB15" s="279">
        <f t="shared" si="0"/>
        <v>7</v>
      </c>
      <c r="AC15" s="279">
        <f t="shared" si="0"/>
        <v>6</v>
      </c>
      <c r="AD15" s="279">
        <f t="shared" si="1"/>
        <v>13</v>
      </c>
      <c r="AE15" s="119">
        <f>'Quadro 1'!X12</f>
        <v>7</v>
      </c>
      <c r="AF15" s="119">
        <f>'Quadro 1'!Y12</f>
        <v>6</v>
      </c>
      <c r="AG15" s="119">
        <f>'Quadro 1'!Z12</f>
        <v>13</v>
      </c>
    </row>
    <row r="16" spans="1:33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333"/>
      <c r="U16" s="354"/>
      <c r="V16" s="333"/>
      <c r="W16" s="354"/>
      <c r="X16" s="333"/>
      <c r="Y16" s="354"/>
      <c r="Z16" s="333"/>
      <c r="AA16" s="354"/>
      <c r="AB16" s="279">
        <f t="shared" si="0"/>
        <v>0</v>
      </c>
      <c r="AC16" s="279">
        <f t="shared" si="0"/>
        <v>0</v>
      </c>
      <c r="AD16" s="279">
        <f t="shared" si="1"/>
        <v>0</v>
      </c>
      <c r="AE16" s="119">
        <f>'Quadro 1'!X13</f>
        <v>0</v>
      </c>
      <c r="AF16" s="119">
        <f>'Quadro 1'!Y13</f>
        <v>0</v>
      </c>
      <c r="AG16" s="119">
        <f>'Quadro 1'!Z13</f>
        <v>0</v>
      </c>
    </row>
    <row r="17" spans="1:33" ht="24.95" customHeight="1" x14ac:dyDescent="0.2">
      <c r="A17" s="374" t="s">
        <v>49</v>
      </c>
      <c r="B17" s="366">
        <v>10</v>
      </c>
      <c r="C17" s="367">
        <v>1</v>
      </c>
      <c r="D17" s="333"/>
      <c r="E17" s="354"/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333"/>
      <c r="U17" s="354"/>
      <c r="V17" s="333"/>
      <c r="W17" s="354"/>
      <c r="X17" s="333"/>
      <c r="Y17" s="354"/>
      <c r="Z17" s="333"/>
      <c r="AA17" s="354"/>
      <c r="AB17" s="279">
        <f t="shared" si="0"/>
        <v>10</v>
      </c>
      <c r="AC17" s="279">
        <f t="shared" si="0"/>
        <v>1</v>
      </c>
      <c r="AD17" s="279">
        <f t="shared" si="1"/>
        <v>11</v>
      </c>
      <c r="AE17" s="119">
        <f>'Quadro 1'!X14</f>
        <v>10</v>
      </c>
      <c r="AF17" s="119">
        <f>'Quadro 1'!Y14</f>
        <v>1</v>
      </c>
      <c r="AG17" s="119">
        <f>'Quadro 1'!Z14</f>
        <v>11</v>
      </c>
    </row>
    <row r="18" spans="1:33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333"/>
      <c r="U18" s="354"/>
      <c r="V18" s="333"/>
      <c r="W18" s="354"/>
      <c r="X18" s="333"/>
      <c r="Y18" s="354"/>
      <c r="Z18" s="333"/>
      <c r="AA18" s="354"/>
      <c r="AB18" s="279">
        <f t="shared" si="0"/>
        <v>0</v>
      </c>
      <c r="AC18" s="279">
        <f t="shared" si="0"/>
        <v>0</v>
      </c>
      <c r="AD18" s="279">
        <f t="shared" si="1"/>
        <v>0</v>
      </c>
      <c r="AE18" s="119">
        <f>'Quadro 1'!X15</f>
        <v>0</v>
      </c>
      <c r="AF18" s="119">
        <f>'Quadro 1'!Y15</f>
        <v>0</v>
      </c>
      <c r="AG18" s="119">
        <f>'Quadro 1'!Z15</f>
        <v>0</v>
      </c>
    </row>
    <row r="19" spans="1:33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333"/>
      <c r="U19" s="354"/>
      <c r="V19" s="333"/>
      <c r="W19" s="354"/>
      <c r="X19" s="333"/>
      <c r="Y19" s="354"/>
      <c r="Z19" s="333"/>
      <c r="AA19" s="354"/>
      <c r="AB19" s="279">
        <f t="shared" si="0"/>
        <v>0</v>
      </c>
      <c r="AC19" s="279">
        <f t="shared" si="0"/>
        <v>0</v>
      </c>
      <c r="AD19" s="279">
        <f t="shared" si="1"/>
        <v>0</v>
      </c>
      <c r="AE19" s="119">
        <f>'Quadro 1'!X16</f>
        <v>0</v>
      </c>
      <c r="AF19" s="119">
        <f>'Quadro 1'!Y16</f>
        <v>0</v>
      </c>
      <c r="AG19" s="119">
        <f>'Quadro 1'!Z16</f>
        <v>0</v>
      </c>
    </row>
    <row r="20" spans="1:33" ht="24.95" customHeight="1" x14ac:dyDescent="0.2">
      <c r="A20" s="374" t="s">
        <v>509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333"/>
      <c r="U20" s="354"/>
      <c r="V20" s="333"/>
      <c r="W20" s="354"/>
      <c r="X20" s="333"/>
      <c r="Y20" s="354"/>
      <c r="Z20" s="333"/>
      <c r="AA20" s="354"/>
      <c r="AB20" s="279">
        <f t="shared" si="0"/>
        <v>0</v>
      </c>
      <c r="AC20" s="279">
        <f t="shared" si="0"/>
        <v>0</v>
      </c>
      <c r="AD20" s="279">
        <f t="shared" si="1"/>
        <v>0</v>
      </c>
      <c r="AE20" s="119">
        <f>'Quadro 1'!X17</f>
        <v>0</v>
      </c>
      <c r="AF20" s="119">
        <f>'Quadro 1'!Y17</f>
        <v>0</v>
      </c>
      <c r="AG20" s="119">
        <f>'Quadro 1'!Z17</f>
        <v>0</v>
      </c>
    </row>
    <row r="21" spans="1:33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333"/>
      <c r="U21" s="354"/>
      <c r="V21" s="333"/>
      <c r="W21" s="354"/>
      <c r="X21" s="333"/>
      <c r="Y21" s="354"/>
      <c r="Z21" s="333"/>
      <c r="AA21" s="354"/>
      <c r="AB21" s="279">
        <f t="shared" si="0"/>
        <v>0</v>
      </c>
      <c r="AC21" s="279">
        <f t="shared" si="0"/>
        <v>0</v>
      </c>
      <c r="AD21" s="279">
        <f t="shared" si="1"/>
        <v>0</v>
      </c>
      <c r="AE21" s="119">
        <f>'Quadro 1'!X18</f>
        <v>0</v>
      </c>
      <c r="AF21" s="119">
        <f>'Quadro 1'!Y18</f>
        <v>0</v>
      </c>
      <c r="AG21" s="119">
        <f>'Quadro 1'!Z18</f>
        <v>0</v>
      </c>
    </row>
    <row r="22" spans="1:33" ht="24.95" customHeight="1" x14ac:dyDescent="0.2">
      <c r="A22" s="374" t="s">
        <v>55</v>
      </c>
      <c r="B22" s="366">
        <v>4</v>
      </c>
      <c r="C22" s="367">
        <v>1</v>
      </c>
      <c r="D22" s="333"/>
      <c r="E22" s="354"/>
      <c r="F22" s="333"/>
      <c r="G22" s="354"/>
      <c r="H22" s="333"/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333"/>
      <c r="U22" s="354"/>
      <c r="V22" s="333"/>
      <c r="W22" s="354"/>
      <c r="X22" s="333"/>
      <c r="Y22" s="354"/>
      <c r="Z22" s="333"/>
      <c r="AA22" s="354"/>
      <c r="AB22" s="279">
        <f t="shared" si="0"/>
        <v>4</v>
      </c>
      <c r="AC22" s="279">
        <f t="shared" si="0"/>
        <v>1</v>
      </c>
      <c r="AD22" s="279">
        <f t="shared" si="1"/>
        <v>5</v>
      </c>
      <c r="AE22" s="119">
        <f>'Quadro 1'!X19</f>
        <v>4</v>
      </c>
      <c r="AF22" s="119">
        <f>'Quadro 1'!Y19</f>
        <v>1</v>
      </c>
      <c r="AG22" s="119">
        <f>'Quadro 1'!Z19</f>
        <v>5</v>
      </c>
    </row>
    <row r="23" spans="1:33" ht="24.95" customHeight="1" x14ac:dyDescent="0.2">
      <c r="A23" s="374" t="s">
        <v>56</v>
      </c>
      <c r="B23" s="366">
        <v>57</v>
      </c>
      <c r="C23" s="367">
        <v>76</v>
      </c>
      <c r="D23" s="333"/>
      <c r="E23" s="354"/>
      <c r="F23" s="333"/>
      <c r="G23" s="354"/>
      <c r="H23" s="333"/>
      <c r="I23" s="354"/>
      <c r="J23" s="333">
        <v>24</v>
      </c>
      <c r="K23" s="354">
        <v>16</v>
      </c>
      <c r="L23" s="333"/>
      <c r="M23" s="354"/>
      <c r="N23" s="333"/>
      <c r="O23" s="354"/>
      <c r="P23" s="333"/>
      <c r="Q23" s="354"/>
      <c r="R23" s="333"/>
      <c r="S23" s="354"/>
      <c r="T23" s="333"/>
      <c r="U23" s="354"/>
      <c r="V23" s="333"/>
      <c r="W23" s="354"/>
      <c r="X23" s="333"/>
      <c r="Y23" s="354"/>
      <c r="Z23" s="333"/>
      <c r="AA23" s="354"/>
      <c r="AB23" s="279">
        <f t="shared" si="0"/>
        <v>81</v>
      </c>
      <c r="AC23" s="279">
        <f t="shared" si="0"/>
        <v>92</v>
      </c>
      <c r="AD23" s="279">
        <f t="shared" si="1"/>
        <v>173</v>
      </c>
      <c r="AE23" s="119">
        <f>'Quadro 1'!X20</f>
        <v>81</v>
      </c>
      <c r="AF23" s="119">
        <f>'Quadro 1'!Y20</f>
        <v>92</v>
      </c>
      <c r="AG23" s="119">
        <f>'Quadro 1'!Z20</f>
        <v>173</v>
      </c>
    </row>
    <row r="24" spans="1:33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333"/>
      <c r="U24" s="354"/>
      <c r="V24" s="333"/>
      <c r="W24" s="354"/>
      <c r="X24" s="333"/>
      <c r="Y24" s="354"/>
      <c r="Z24" s="333"/>
      <c r="AA24" s="354"/>
      <c r="AB24" s="279">
        <f t="shared" si="0"/>
        <v>0</v>
      </c>
      <c r="AC24" s="279">
        <f t="shared" si="0"/>
        <v>0</v>
      </c>
      <c r="AD24" s="279">
        <f t="shared" si="1"/>
        <v>0</v>
      </c>
      <c r="AE24" s="119">
        <f>'Quadro 1'!X21</f>
        <v>0</v>
      </c>
      <c r="AF24" s="119">
        <f>'Quadro 1'!Y21</f>
        <v>0</v>
      </c>
      <c r="AG24" s="119">
        <f>'Quadro 1'!Z21</f>
        <v>0</v>
      </c>
    </row>
    <row r="25" spans="1:33" ht="24.95" customHeight="1" x14ac:dyDescent="0.2">
      <c r="A25" s="374" t="s">
        <v>58</v>
      </c>
      <c r="B25" s="366"/>
      <c r="C25" s="367">
        <v>1</v>
      </c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333"/>
      <c r="U25" s="354"/>
      <c r="V25" s="333"/>
      <c r="W25" s="354"/>
      <c r="X25" s="333"/>
      <c r="Y25" s="354"/>
      <c r="Z25" s="333"/>
      <c r="AA25" s="354"/>
      <c r="AB25" s="279">
        <f t="shared" si="0"/>
        <v>0</v>
      </c>
      <c r="AC25" s="279">
        <f t="shared" si="0"/>
        <v>1</v>
      </c>
      <c r="AD25" s="279">
        <f t="shared" si="1"/>
        <v>1</v>
      </c>
      <c r="AE25" s="119">
        <f>'Quadro 1'!X22</f>
        <v>0</v>
      </c>
      <c r="AF25" s="119">
        <f>'Quadro 1'!Y22</f>
        <v>1</v>
      </c>
      <c r="AG25" s="119">
        <f>'Quadro 1'!Z22</f>
        <v>1</v>
      </c>
    </row>
    <row r="26" spans="1:33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333"/>
      <c r="U26" s="354"/>
      <c r="V26" s="333"/>
      <c r="W26" s="354"/>
      <c r="X26" s="333"/>
      <c r="Y26" s="354"/>
      <c r="Z26" s="333"/>
      <c r="AA26" s="354"/>
      <c r="AB26" s="279">
        <f t="shared" si="0"/>
        <v>0</v>
      </c>
      <c r="AC26" s="279">
        <f t="shared" si="0"/>
        <v>0</v>
      </c>
      <c r="AD26" s="279">
        <f t="shared" si="1"/>
        <v>0</v>
      </c>
      <c r="AE26" s="119">
        <f>'Quadro 1'!X23</f>
        <v>0</v>
      </c>
      <c r="AF26" s="119">
        <f>'Quadro 1'!Y23</f>
        <v>0</v>
      </c>
      <c r="AG26" s="119">
        <f>'Quadro 1'!Z23</f>
        <v>0</v>
      </c>
    </row>
    <row r="27" spans="1:33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333"/>
      <c r="U27" s="354"/>
      <c r="V27" s="333"/>
      <c r="W27" s="354"/>
      <c r="X27" s="333"/>
      <c r="Y27" s="354"/>
      <c r="Z27" s="333"/>
      <c r="AA27" s="354"/>
      <c r="AB27" s="279">
        <f t="shared" si="0"/>
        <v>0</v>
      </c>
      <c r="AC27" s="279">
        <f t="shared" si="0"/>
        <v>0</v>
      </c>
      <c r="AD27" s="279">
        <f t="shared" si="1"/>
        <v>0</v>
      </c>
      <c r="AE27" s="119">
        <f>'Quadro 1'!X24</f>
        <v>0</v>
      </c>
      <c r="AF27" s="119">
        <f>'Quadro 1'!Y24</f>
        <v>0</v>
      </c>
      <c r="AG27" s="119">
        <f>'Quadro 1'!Z24</f>
        <v>0</v>
      </c>
    </row>
    <row r="28" spans="1:33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333"/>
      <c r="U28" s="354"/>
      <c r="V28" s="333"/>
      <c r="W28" s="354"/>
      <c r="X28" s="333"/>
      <c r="Y28" s="354"/>
      <c r="Z28" s="333"/>
      <c r="AA28" s="354"/>
      <c r="AB28" s="279">
        <f t="shared" si="0"/>
        <v>0</v>
      </c>
      <c r="AC28" s="279">
        <f t="shared" si="0"/>
        <v>0</v>
      </c>
      <c r="AD28" s="279">
        <f t="shared" si="1"/>
        <v>0</v>
      </c>
      <c r="AE28" s="119">
        <f>'Quadro 1'!X25</f>
        <v>0</v>
      </c>
      <c r="AF28" s="119">
        <f>'Quadro 1'!Y25</f>
        <v>0</v>
      </c>
      <c r="AG28" s="119">
        <f>'Quadro 1'!Z25</f>
        <v>0</v>
      </c>
    </row>
    <row r="29" spans="1:33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333"/>
      <c r="U29" s="354"/>
      <c r="V29" s="333"/>
      <c r="W29" s="354"/>
      <c r="X29" s="333"/>
      <c r="Y29" s="354"/>
      <c r="Z29" s="333"/>
      <c r="AA29" s="354"/>
      <c r="AB29" s="279">
        <f t="shared" si="0"/>
        <v>0</v>
      </c>
      <c r="AC29" s="279">
        <f t="shared" si="0"/>
        <v>0</v>
      </c>
      <c r="AD29" s="279">
        <f t="shared" si="1"/>
        <v>0</v>
      </c>
      <c r="AE29" s="119">
        <f>'Quadro 1'!X26</f>
        <v>0</v>
      </c>
      <c r="AF29" s="119">
        <f>'Quadro 1'!Y26</f>
        <v>0</v>
      </c>
      <c r="AG29" s="119">
        <f>'Quadro 1'!Z26</f>
        <v>0</v>
      </c>
    </row>
    <row r="30" spans="1:33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333"/>
      <c r="U30" s="354"/>
      <c r="V30" s="333"/>
      <c r="W30" s="354"/>
      <c r="X30" s="333"/>
      <c r="Y30" s="354"/>
      <c r="Z30" s="333"/>
      <c r="AA30" s="354"/>
      <c r="AB30" s="279">
        <f t="shared" si="0"/>
        <v>0</v>
      </c>
      <c r="AC30" s="279">
        <f t="shared" si="0"/>
        <v>0</v>
      </c>
      <c r="AD30" s="279">
        <f t="shared" si="1"/>
        <v>0</v>
      </c>
      <c r="AE30" s="119">
        <f>'Quadro 1'!X27</f>
        <v>0</v>
      </c>
      <c r="AF30" s="119">
        <f>'Quadro 1'!Y27</f>
        <v>0</v>
      </c>
      <c r="AG30" s="119">
        <f>'Quadro 1'!Z27</f>
        <v>0</v>
      </c>
    </row>
    <row r="31" spans="1:33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333"/>
      <c r="U31" s="354"/>
      <c r="V31" s="333"/>
      <c r="W31" s="354"/>
      <c r="X31" s="333"/>
      <c r="Y31" s="354"/>
      <c r="Z31" s="333"/>
      <c r="AA31" s="354"/>
      <c r="AB31" s="279">
        <f t="shared" si="0"/>
        <v>0</v>
      </c>
      <c r="AC31" s="279">
        <f t="shared" si="0"/>
        <v>0</v>
      </c>
      <c r="AD31" s="279">
        <f t="shared" si="1"/>
        <v>0</v>
      </c>
      <c r="AE31" s="119">
        <f>'Quadro 1'!X28</f>
        <v>0</v>
      </c>
      <c r="AF31" s="119">
        <f>'Quadro 1'!Y28</f>
        <v>0</v>
      </c>
      <c r="AG31" s="119">
        <f>'Quadro 1'!Z28</f>
        <v>0</v>
      </c>
    </row>
    <row r="32" spans="1:33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333"/>
      <c r="U32" s="354"/>
      <c r="V32" s="333"/>
      <c r="W32" s="354"/>
      <c r="X32" s="333"/>
      <c r="Y32" s="354"/>
      <c r="Z32" s="333"/>
      <c r="AA32" s="354"/>
      <c r="AB32" s="279">
        <f t="shared" si="0"/>
        <v>0</v>
      </c>
      <c r="AC32" s="279">
        <f t="shared" si="0"/>
        <v>0</v>
      </c>
      <c r="AD32" s="279">
        <f t="shared" si="1"/>
        <v>0</v>
      </c>
      <c r="AE32" s="119">
        <f>'Quadro 1'!X29</f>
        <v>0</v>
      </c>
      <c r="AF32" s="119">
        <f>'Quadro 1'!Y29</f>
        <v>0</v>
      </c>
      <c r="AG32" s="119">
        <f>'Quadro 1'!Z29</f>
        <v>0</v>
      </c>
    </row>
    <row r="33" spans="1:33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333"/>
      <c r="U33" s="354"/>
      <c r="V33" s="333"/>
      <c r="W33" s="354"/>
      <c r="X33" s="333"/>
      <c r="Y33" s="354"/>
      <c r="Z33" s="333"/>
      <c r="AA33" s="354"/>
      <c r="AB33" s="279">
        <f t="shared" si="0"/>
        <v>0</v>
      </c>
      <c r="AC33" s="279">
        <f t="shared" si="0"/>
        <v>0</v>
      </c>
      <c r="AD33" s="279">
        <f t="shared" si="1"/>
        <v>0</v>
      </c>
      <c r="AE33" s="119">
        <f>'Quadro 1'!X30</f>
        <v>0</v>
      </c>
      <c r="AF33" s="119">
        <f>'Quadro 1'!Y30</f>
        <v>0</v>
      </c>
      <c r="AG33" s="119">
        <f>'Quadro 1'!Z30</f>
        <v>0</v>
      </c>
    </row>
    <row r="34" spans="1:33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333"/>
      <c r="U34" s="354"/>
      <c r="V34" s="333"/>
      <c r="W34" s="354"/>
      <c r="X34" s="333"/>
      <c r="Y34" s="354"/>
      <c r="Z34" s="333"/>
      <c r="AA34" s="354"/>
      <c r="AB34" s="279">
        <f t="shared" si="0"/>
        <v>0</v>
      </c>
      <c r="AC34" s="279">
        <f t="shared" si="0"/>
        <v>0</v>
      </c>
      <c r="AD34" s="279">
        <f t="shared" si="1"/>
        <v>0</v>
      </c>
      <c r="AE34" s="119">
        <f>'Quadro 1'!X31</f>
        <v>0</v>
      </c>
      <c r="AF34" s="119">
        <f>'Quadro 1'!Y31</f>
        <v>0</v>
      </c>
      <c r="AG34" s="119">
        <f>'Quadro 1'!Z31</f>
        <v>0</v>
      </c>
    </row>
    <row r="35" spans="1:33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333"/>
      <c r="U35" s="354"/>
      <c r="V35" s="333"/>
      <c r="W35" s="354"/>
      <c r="X35" s="333"/>
      <c r="Y35" s="354"/>
      <c r="Z35" s="333"/>
      <c r="AA35" s="354"/>
      <c r="AB35" s="279">
        <f t="shared" si="0"/>
        <v>0</v>
      </c>
      <c r="AC35" s="279">
        <f t="shared" si="0"/>
        <v>0</v>
      </c>
      <c r="AD35" s="279">
        <f t="shared" si="1"/>
        <v>0</v>
      </c>
      <c r="AE35" s="119">
        <f>'Quadro 1'!X32</f>
        <v>0</v>
      </c>
      <c r="AF35" s="119">
        <f>'Quadro 1'!Y32</f>
        <v>0</v>
      </c>
      <c r="AG35" s="119">
        <f>'Quadro 1'!Z32</f>
        <v>0</v>
      </c>
    </row>
    <row r="36" spans="1:33" ht="24.95" customHeight="1" x14ac:dyDescent="0.2">
      <c r="A36" s="374" t="s">
        <v>419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333"/>
      <c r="U36" s="354"/>
      <c r="V36" s="333"/>
      <c r="W36" s="354"/>
      <c r="X36" s="333"/>
      <c r="Y36" s="354"/>
      <c r="Z36" s="333"/>
      <c r="AA36" s="354"/>
      <c r="AB36" s="279">
        <f t="shared" si="0"/>
        <v>0</v>
      </c>
      <c r="AC36" s="279">
        <f t="shared" si="0"/>
        <v>0</v>
      </c>
      <c r="AD36" s="279">
        <f t="shared" si="1"/>
        <v>0</v>
      </c>
      <c r="AE36" s="119">
        <f>'Quadro 1'!X33</f>
        <v>0</v>
      </c>
      <c r="AF36" s="119">
        <f>'Quadro 1'!Y33</f>
        <v>0</v>
      </c>
      <c r="AG36" s="119">
        <f>'Quadro 1'!Z33</f>
        <v>0</v>
      </c>
    </row>
    <row r="37" spans="1:33" ht="24.95" customHeight="1" x14ac:dyDescent="0.2">
      <c r="A37" s="374" t="s">
        <v>420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333"/>
      <c r="U37" s="354"/>
      <c r="V37" s="333"/>
      <c r="W37" s="354"/>
      <c r="X37" s="333"/>
      <c r="Y37" s="354"/>
      <c r="Z37" s="333"/>
      <c r="AA37" s="354"/>
      <c r="AB37" s="279">
        <f t="shared" si="0"/>
        <v>0</v>
      </c>
      <c r="AC37" s="279">
        <f t="shared" si="0"/>
        <v>0</v>
      </c>
      <c r="AD37" s="279">
        <f t="shared" si="1"/>
        <v>0</v>
      </c>
      <c r="AE37" s="119">
        <f>'Quadro 1'!X34</f>
        <v>0</v>
      </c>
      <c r="AF37" s="119">
        <f>'Quadro 1'!Y34</f>
        <v>0</v>
      </c>
      <c r="AG37" s="119">
        <f>'Quadro 1'!Z34</f>
        <v>0</v>
      </c>
    </row>
    <row r="38" spans="1:33" ht="24.95" customHeight="1" x14ac:dyDescent="0.2">
      <c r="A38" s="374" t="s">
        <v>421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333"/>
      <c r="U38" s="354"/>
      <c r="V38" s="333"/>
      <c r="W38" s="354"/>
      <c r="X38" s="333"/>
      <c r="Y38" s="354"/>
      <c r="Z38" s="333"/>
      <c r="AA38" s="354"/>
      <c r="AB38" s="279">
        <f t="shared" si="0"/>
        <v>0</v>
      </c>
      <c r="AC38" s="279">
        <f t="shared" si="0"/>
        <v>0</v>
      </c>
      <c r="AD38" s="279">
        <f t="shared" si="1"/>
        <v>0</v>
      </c>
      <c r="AE38" s="119">
        <f>'Quadro 1'!X35</f>
        <v>0</v>
      </c>
      <c r="AF38" s="119">
        <f>'Quadro 1'!Y35</f>
        <v>0</v>
      </c>
      <c r="AG38" s="119">
        <f>'Quadro 1'!Z35</f>
        <v>0</v>
      </c>
    </row>
    <row r="39" spans="1:33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333"/>
      <c r="U39" s="354"/>
      <c r="V39" s="333"/>
      <c r="W39" s="354"/>
      <c r="X39" s="333"/>
      <c r="Y39" s="354"/>
      <c r="Z39" s="333"/>
      <c r="AA39" s="354"/>
      <c r="AB39" s="279">
        <f t="shared" si="0"/>
        <v>0</v>
      </c>
      <c r="AC39" s="279">
        <f t="shared" si="0"/>
        <v>0</v>
      </c>
      <c r="AD39" s="279">
        <f t="shared" si="1"/>
        <v>0</v>
      </c>
      <c r="AE39" s="119">
        <f>'Quadro 1'!X36</f>
        <v>0</v>
      </c>
      <c r="AF39" s="119">
        <f>'Quadro 1'!Y36</f>
        <v>0</v>
      </c>
      <c r="AG39" s="119">
        <f>'Quadro 1'!Z36</f>
        <v>0</v>
      </c>
    </row>
    <row r="40" spans="1:33" ht="24.95" customHeight="1" x14ac:dyDescent="0.2">
      <c r="A40" s="374" t="s">
        <v>422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333"/>
      <c r="U40" s="354"/>
      <c r="V40" s="333"/>
      <c r="W40" s="354"/>
      <c r="X40" s="333"/>
      <c r="Y40" s="354"/>
      <c r="Z40" s="333"/>
      <c r="AA40" s="354"/>
      <c r="AB40" s="279">
        <f t="shared" si="0"/>
        <v>0</v>
      </c>
      <c r="AC40" s="279">
        <f t="shared" si="0"/>
        <v>0</v>
      </c>
      <c r="AD40" s="279">
        <f t="shared" si="1"/>
        <v>0</v>
      </c>
      <c r="AE40" s="119">
        <f>'Quadro 1'!X37</f>
        <v>0</v>
      </c>
      <c r="AF40" s="119">
        <f>'Quadro 1'!Y37</f>
        <v>0</v>
      </c>
      <c r="AG40" s="119">
        <f>'Quadro 1'!Z37</f>
        <v>0</v>
      </c>
    </row>
    <row r="41" spans="1:33" ht="24.95" customHeight="1" x14ac:dyDescent="0.2">
      <c r="A41" s="374" t="s">
        <v>423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333"/>
      <c r="U41" s="354"/>
      <c r="V41" s="333"/>
      <c r="W41" s="354"/>
      <c r="X41" s="333"/>
      <c r="Y41" s="354"/>
      <c r="Z41" s="333"/>
      <c r="AA41" s="354"/>
      <c r="AB41" s="279">
        <f t="shared" si="0"/>
        <v>0</v>
      </c>
      <c r="AC41" s="279">
        <f t="shared" si="0"/>
        <v>0</v>
      </c>
      <c r="AD41" s="279">
        <f t="shared" si="1"/>
        <v>0</v>
      </c>
      <c r="AE41" s="119">
        <f>'Quadro 1'!X38</f>
        <v>0</v>
      </c>
      <c r="AF41" s="119">
        <f>'Quadro 1'!Y38</f>
        <v>0</v>
      </c>
      <c r="AG41" s="119">
        <f>'Quadro 1'!Z38</f>
        <v>0</v>
      </c>
    </row>
    <row r="42" spans="1:33" ht="24.95" customHeight="1" x14ac:dyDescent="0.2">
      <c r="A42" s="374" t="s">
        <v>424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333"/>
      <c r="U42" s="354"/>
      <c r="V42" s="333"/>
      <c r="W42" s="354"/>
      <c r="X42" s="333"/>
      <c r="Y42" s="354"/>
      <c r="Z42" s="333"/>
      <c r="AA42" s="354"/>
      <c r="AB42" s="279">
        <f t="shared" si="0"/>
        <v>0</v>
      </c>
      <c r="AC42" s="279">
        <f t="shared" si="0"/>
        <v>0</v>
      </c>
      <c r="AD42" s="279">
        <f t="shared" si="1"/>
        <v>0</v>
      </c>
      <c r="AE42" s="119">
        <f>'Quadro 1'!X39</f>
        <v>0</v>
      </c>
      <c r="AF42" s="119">
        <f>'Quadro 1'!Y39</f>
        <v>0</v>
      </c>
      <c r="AG42" s="119">
        <f>'Quadro 1'!Z39</f>
        <v>0</v>
      </c>
    </row>
    <row r="43" spans="1:33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333"/>
      <c r="U43" s="354"/>
      <c r="V43" s="333"/>
      <c r="W43" s="354"/>
      <c r="X43" s="333"/>
      <c r="Y43" s="354"/>
      <c r="Z43" s="333"/>
      <c r="AA43" s="354"/>
      <c r="AB43" s="279">
        <f t="shared" si="0"/>
        <v>0</v>
      </c>
      <c r="AC43" s="279">
        <f t="shared" si="0"/>
        <v>0</v>
      </c>
      <c r="AD43" s="279">
        <f t="shared" si="1"/>
        <v>0</v>
      </c>
      <c r="AE43" s="119">
        <f>'Quadro 1'!X40</f>
        <v>0</v>
      </c>
      <c r="AF43" s="119">
        <f>'Quadro 1'!Y40</f>
        <v>0</v>
      </c>
      <c r="AG43" s="119">
        <f>'Quadro 1'!Z40</f>
        <v>0</v>
      </c>
    </row>
    <row r="44" spans="1:33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333"/>
      <c r="U44" s="354"/>
      <c r="V44" s="333"/>
      <c r="W44" s="354"/>
      <c r="X44" s="333"/>
      <c r="Y44" s="354"/>
      <c r="Z44" s="333"/>
      <c r="AA44" s="354"/>
      <c r="AB44" s="279">
        <f t="shared" si="0"/>
        <v>0</v>
      </c>
      <c r="AC44" s="279">
        <f t="shared" si="0"/>
        <v>0</v>
      </c>
      <c r="AD44" s="279">
        <f t="shared" si="1"/>
        <v>0</v>
      </c>
      <c r="AE44" s="119">
        <f>'Quadro 1'!X41</f>
        <v>0</v>
      </c>
      <c r="AF44" s="119">
        <f>'Quadro 1'!Y41</f>
        <v>0</v>
      </c>
      <c r="AG44" s="119">
        <f>'Quadro 1'!Z41</f>
        <v>0</v>
      </c>
    </row>
    <row r="45" spans="1:33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333"/>
      <c r="U45" s="354"/>
      <c r="V45" s="333"/>
      <c r="W45" s="354"/>
      <c r="X45" s="333"/>
      <c r="Y45" s="354"/>
      <c r="Z45" s="333"/>
      <c r="AA45" s="354"/>
      <c r="AB45" s="279">
        <f t="shared" si="0"/>
        <v>0</v>
      </c>
      <c r="AC45" s="279">
        <f t="shared" si="0"/>
        <v>0</v>
      </c>
      <c r="AD45" s="279">
        <f t="shared" si="1"/>
        <v>0</v>
      </c>
      <c r="AE45" s="119">
        <f>'Quadro 1'!X42</f>
        <v>0</v>
      </c>
      <c r="AF45" s="119">
        <f>'Quadro 1'!Y42</f>
        <v>0</v>
      </c>
      <c r="AG45" s="119">
        <f>'Quadro 1'!Z42</f>
        <v>0</v>
      </c>
    </row>
    <row r="46" spans="1:33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333"/>
      <c r="U46" s="354"/>
      <c r="V46" s="333"/>
      <c r="W46" s="354"/>
      <c r="X46" s="333"/>
      <c r="Y46" s="354"/>
      <c r="Z46" s="333"/>
      <c r="AA46" s="354"/>
      <c r="AB46" s="279">
        <f t="shared" si="0"/>
        <v>0</v>
      </c>
      <c r="AC46" s="279">
        <f t="shared" si="0"/>
        <v>0</v>
      </c>
      <c r="AD46" s="279">
        <f t="shared" si="1"/>
        <v>0</v>
      </c>
      <c r="AE46" s="119">
        <f>'Quadro 1'!X43</f>
        <v>0</v>
      </c>
      <c r="AF46" s="119">
        <f>'Quadro 1'!Y43</f>
        <v>0</v>
      </c>
      <c r="AG46" s="119">
        <f>'Quadro 1'!Z43</f>
        <v>0</v>
      </c>
    </row>
    <row r="47" spans="1:33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333"/>
      <c r="U47" s="354"/>
      <c r="V47" s="333"/>
      <c r="W47" s="354"/>
      <c r="X47" s="333"/>
      <c r="Y47" s="354"/>
      <c r="Z47" s="333"/>
      <c r="AA47" s="354"/>
      <c r="AB47" s="279">
        <f t="shared" si="0"/>
        <v>0</v>
      </c>
      <c r="AC47" s="279">
        <f t="shared" si="0"/>
        <v>0</v>
      </c>
      <c r="AD47" s="279">
        <f t="shared" si="1"/>
        <v>0</v>
      </c>
      <c r="AE47" s="119">
        <f>'Quadro 1'!X44</f>
        <v>0</v>
      </c>
      <c r="AF47" s="119">
        <f>'Quadro 1'!Y44</f>
        <v>0</v>
      </c>
      <c r="AG47" s="119">
        <f>'Quadro 1'!Z44</f>
        <v>0</v>
      </c>
    </row>
    <row r="48" spans="1:33" ht="24.95" customHeight="1" x14ac:dyDescent="0.2">
      <c r="A48" s="374" t="s">
        <v>425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333"/>
      <c r="U48" s="354"/>
      <c r="V48" s="333"/>
      <c r="W48" s="354"/>
      <c r="X48" s="333"/>
      <c r="Y48" s="354"/>
      <c r="Z48" s="333"/>
      <c r="AA48" s="354"/>
      <c r="AB48" s="279">
        <f t="shared" si="0"/>
        <v>0</v>
      </c>
      <c r="AC48" s="279">
        <f t="shared" si="0"/>
        <v>0</v>
      </c>
      <c r="AD48" s="279">
        <f t="shared" si="1"/>
        <v>0</v>
      </c>
      <c r="AE48" s="119">
        <f>'Quadro 1'!X45</f>
        <v>0</v>
      </c>
      <c r="AF48" s="119">
        <f>'Quadro 1'!Y45</f>
        <v>0</v>
      </c>
      <c r="AG48" s="119">
        <f>'Quadro 1'!Z45</f>
        <v>0</v>
      </c>
    </row>
    <row r="49" spans="1:34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333"/>
      <c r="U49" s="354"/>
      <c r="V49" s="333"/>
      <c r="W49" s="354"/>
      <c r="X49" s="333"/>
      <c r="Y49" s="354"/>
      <c r="Z49" s="333"/>
      <c r="AA49" s="354"/>
      <c r="AB49" s="279">
        <f t="shared" si="0"/>
        <v>0</v>
      </c>
      <c r="AC49" s="279">
        <f t="shared" si="0"/>
        <v>0</v>
      </c>
      <c r="AD49" s="279">
        <f t="shared" si="1"/>
        <v>0</v>
      </c>
      <c r="AE49" s="119">
        <f>'Quadro 1'!X46</f>
        <v>0</v>
      </c>
      <c r="AF49" s="119">
        <f>'Quadro 1'!Y46</f>
        <v>0</v>
      </c>
      <c r="AG49" s="119">
        <f>'Quadro 1'!Z46</f>
        <v>0</v>
      </c>
    </row>
    <row r="50" spans="1:34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356"/>
      <c r="U50" s="355"/>
      <c r="V50" s="356"/>
      <c r="W50" s="355"/>
      <c r="X50" s="356"/>
      <c r="Y50" s="355"/>
      <c r="Z50" s="356"/>
      <c r="AA50" s="355"/>
      <c r="AB50" s="280">
        <f t="shared" si="0"/>
        <v>0</v>
      </c>
      <c r="AC50" s="280">
        <f t="shared" si="0"/>
        <v>0</v>
      </c>
      <c r="AD50" s="280">
        <f t="shared" si="1"/>
        <v>0</v>
      </c>
      <c r="AE50" s="119">
        <f>'Quadro 1'!X47</f>
        <v>0</v>
      </c>
      <c r="AF50" s="119">
        <f>'Quadro 1'!Y47</f>
        <v>0</v>
      </c>
      <c r="AG50" s="119">
        <f>'Quadro 1'!Z47</f>
        <v>0</v>
      </c>
    </row>
    <row r="51" spans="1:34" s="123" customFormat="1" ht="12" customHeight="1" x14ac:dyDescent="0.2">
      <c r="A51" s="78" t="s">
        <v>77</v>
      </c>
      <c r="B51" s="281">
        <f t="shared" ref="B51:AC51" si="2">SUM(B7:B50)</f>
        <v>123</v>
      </c>
      <c r="C51" s="281">
        <f t="shared" si="2"/>
        <v>194</v>
      </c>
      <c r="D51" s="281">
        <f t="shared" si="2"/>
        <v>0</v>
      </c>
      <c r="E51" s="281">
        <f t="shared" si="2"/>
        <v>0</v>
      </c>
      <c r="F51" s="281">
        <f t="shared" si="2"/>
        <v>0</v>
      </c>
      <c r="G51" s="281">
        <f t="shared" si="2"/>
        <v>0</v>
      </c>
      <c r="H51" s="281">
        <f t="shared" si="2"/>
        <v>0</v>
      </c>
      <c r="I51" s="281">
        <f t="shared" si="2"/>
        <v>0</v>
      </c>
      <c r="J51" s="281">
        <f t="shared" si="2"/>
        <v>24</v>
      </c>
      <c r="K51" s="281">
        <f t="shared" si="2"/>
        <v>16</v>
      </c>
      <c r="L51" s="281">
        <f t="shared" ref="L51:O51" si="3">SUM(L7:L50)</f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ref="P51:S51" si="4">SUM(P7:P50)</f>
        <v>0</v>
      </c>
      <c r="Q51" s="281">
        <f t="shared" si="4"/>
        <v>0</v>
      </c>
      <c r="R51" s="281">
        <f t="shared" si="4"/>
        <v>0</v>
      </c>
      <c r="S51" s="281">
        <f t="shared" si="4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1">
        <f t="shared" si="2"/>
        <v>0</v>
      </c>
      <c r="AB51" s="281">
        <f t="shared" si="2"/>
        <v>147</v>
      </c>
      <c r="AC51" s="281">
        <f t="shared" si="2"/>
        <v>210</v>
      </c>
      <c r="AD51" s="281">
        <f>AB51+AC51</f>
        <v>357</v>
      </c>
    </row>
    <row r="52" spans="1:34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5">
        <f>'Quadro 1'!X48</f>
        <v>147</v>
      </c>
      <c r="AC52" s="125">
        <f>'Quadro 1'!Y48</f>
        <v>210</v>
      </c>
      <c r="AD52" s="125">
        <f>'Quadro 1'!Z48</f>
        <v>357</v>
      </c>
    </row>
    <row r="53" spans="1:34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6"/>
      <c r="AC53" s="396"/>
      <c r="AD53" s="396"/>
    </row>
    <row r="54" spans="1:34" s="123" customFormat="1" ht="13.35" customHeight="1" x14ac:dyDescent="0.3">
      <c r="A54" s="91" t="s">
        <v>426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375"/>
      <c r="W54" s="375"/>
      <c r="X54" s="375"/>
      <c r="Y54" s="375"/>
      <c r="Z54" s="375"/>
      <c r="AA54" s="375"/>
      <c r="AB54" s="375"/>
      <c r="AC54" s="375"/>
      <c r="AD54" s="89"/>
    </row>
    <row r="55" spans="1:34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6"/>
      <c r="AC55" s="396"/>
      <c r="AD55" s="396"/>
    </row>
    <row r="56" spans="1:34" s="117" customFormat="1" ht="19.5" customHeight="1" x14ac:dyDescent="0.2">
      <c r="A56" s="573" t="s">
        <v>206</v>
      </c>
      <c r="B56" s="573"/>
      <c r="C56" s="573"/>
      <c r="D56" s="573"/>
      <c r="E56" s="573"/>
      <c r="F56" s="573"/>
      <c r="G56" s="573"/>
      <c r="H56" s="573"/>
      <c r="I56" s="573"/>
      <c r="J56" s="573"/>
      <c r="K56" s="573"/>
      <c r="L56" s="573"/>
      <c r="M56" s="573"/>
      <c r="N56" s="573"/>
      <c r="O56" s="573"/>
      <c r="P56" s="573"/>
      <c r="Q56" s="573"/>
      <c r="R56" s="573"/>
      <c r="S56" s="573"/>
      <c r="T56" s="573"/>
      <c r="U56" s="573"/>
      <c r="V56" s="573"/>
      <c r="W56" s="573"/>
      <c r="X56" s="573"/>
      <c r="Y56" s="573"/>
      <c r="Z56" s="573"/>
      <c r="AA56" s="573"/>
      <c r="AB56" s="573"/>
      <c r="AC56" s="573"/>
      <c r="AD56" s="396"/>
    </row>
    <row r="57" spans="1:34" s="117" customFormat="1" ht="16.5" customHeight="1" x14ac:dyDescent="0.2">
      <c r="A57" s="573" t="s">
        <v>518</v>
      </c>
      <c r="B57" s="573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73"/>
      <c r="N57" s="573"/>
      <c r="O57" s="573"/>
      <c r="P57" s="573"/>
      <c r="Q57" s="573"/>
      <c r="R57" s="573"/>
      <c r="S57" s="573"/>
      <c r="T57" s="573"/>
      <c r="U57" s="573"/>
      <c r="V57" s="573"/>
      <c r="W57" s="573"/>
      <c r="X57" s="573"/>
      <c r="Y57" s="573"/>
      <c r="Z57" s="573"/>
      <c r="AA57" s="573"/>
      <c r="AB57" s="573"/>
      <c r="AC57" s="573"/>
      <c r="AD57" s="573"/>
    </row>
    <row r="58" spans="1:34" s="117" customFormat="1" ht="13.35" customHeight="1" x14ac:dyDescent="0.2">
      <c r="A58" s="574" t="s">
        <v>431</v>
      </c>
      <c r="B58" s="574"/>
      <c r="C58" s="574"/>
      <c r="D58" s="574"/>
      <c r="E58" s="574"/>
      <c r="F58" s="574"/>
      <c r="G58" s="574"/>
      <c r="H58" s="574"/>
      <c r="I58" s="574"/>
      <c r="J58" s="574"/>
      <c r="K58" s="574"/>
      <c r="L58" s="574"/>
      <c r="M58" s="574"/>
      <c r="N58" s="574"/>
      <c r="O58" s="574"/>
      <c r="P58" s="574"/>
      <c r="Q58" s="574"/>
      <c r="R58" s="574"/>
      <c r="S58" s="574"/>
      <c r="T58" s="574"/>
      <c r="U58" s="574"/>
      <c r="V58" s="574"/>
      <c r="W58" s="574"/>
      <c r="X58" s="574"/>
      <c r="Y58" s="574"/>
      <c r="Z58" s="574"/>
      <c r="AA58" s="574"/>
      <c r="AB58" s="574"/>
      <c r="AC58" s="574"/>
      <c r="AD58" s="574"/>
    </row>
    <row r="59" spans="1:34" s="117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375"/>
      <c r="Y59" s="375"/>
      <c r="Z59" s="375"/>
      <c r="AA59" s="375"/>
      <c r="AB59" s="375"/>
      <c r="AC59" s="375"/>
      <c r="AD59" s="89"/>
    </row>
    <row r="60" spans="1:34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375"/>
      <c r="Y60" s="375"/>
      <c r="Z60" s="375"/>
      <c r="AA60" s="375"/>
      <c r="AB60" s="375"/>
      <c r="AC60" s="375"/>
      <c r="AD60" s="89"/>
    </row>
    <row r="61" spans="1:34" s="117" customFormat="1" ht="26.45" customHeight="1" x14ac:dyDescent="0.3">
      <c r="A61" s="528" t="s">
        <v>427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  <c r="N61" s="528"/>
      <c r="O61" s="528"/>
      <c r="P61" s="528"/>
      <c r="Q61" s="528"/>
      <c r="R61" s="528"/>
      <c r="S61" s="528"/>
      <c r="T61" s="528"/>
      <c r="U61" s="528"/>
      <c r="V61" s="528"/>
      <c r="W61" s="528"/>
      <c r="X61" s="375"/>
      <c r="Y61" s="375"/>
      <c r="Z61" s="375"/>
      <c r="AA61" s="375"/>
      <c r="AB61" s="375"/>
      <c r="AC61" s="375"/>
      <c r="AD61" s="89"/>
    </row>
    <row r="62" spans="1:34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375"/>
      <c r="Y62" s="375"/>
      <c r="Z62" s="375"/>
      <c r="AA62" s="375"/>
      <c r="AB62" s="375"/>
      <c r="AC62" s="375"/>
      <c r="AD62" s="375"/>
      <c r="AE62" s="375"/>
      <c r="AF62" s="89"/>
      <c r="AG62" s="89"/>
      <c r="AH62" s="375"/>
    </row>
    <row r="63" spans="1:34" x14ac:dyDescent="0.3">
      <c r="A63" s="62"/>
      <c r="AD63" s="126"/>
    </row>
  </sheetData>
  <sheetProtection algorithmName="SHA-512" hashValue="h7yYpvdVLsrOaeq1aWr+6tMcDGsuGfMa2Qd0+l4tF/1ZFuhEN/r2byaQnlnnC75wYPeK2HktaHXA8cBCj1AdeQ==" saltValue="m/uAyK1qC37hykez3mOE1g==" spinCount="100000" sheet="1" selectLockedCells="1"/>
  <mergeCells count="33"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L3:M3"/>
    <mergeCell ref="N3:O3"/>
    <mergeCell ref="P3:Q3"/>
    <mergeCell ref="R3:S3"/>
    <mergeCell ref="A1:AA1"/>
  </mergeCells>
  <phoneticPr fontId="42" type="noConversion"/>
  <conditionalFormatting sqref="AB51">
    <cfRule type="cellIs" dxfId="140" priority="148" stopIfTrue="1" operator="notEqual">
      <formula>$AB$52</formula>
    </cfRule>
  </conditionalFormatting>
  <conditionalFormatting sqref="AC51">
    <cfRule type="cellIs" dxfId="139" priority="147" stopIfTrue="1" operator="notEqual">
      <formula>$AC$52</formula>
    </cfRule>
  </conditionalFormatting>
  <conditionalFormatting sqref="AD51">
    <cfRule type="cellIs" dxfId="138" priority="146" stopIfTrue="1" operator="notEqual">
      <formula>$AD$52</formula>
    </cfRule>
  </conditionalFormatting>
  <conditionalFormatting sqref="AD7">
    <cfRule type="cellIs" dxfId="137" priority="145" stopIfTrue="1" operator="notEqual">
      <formula>$AG$7</formula>
    </cfRule>
  </conditionalFormatting>
  <conditionalFormatting sqref="AD8">
    <cfRule type="cellIs" dxfId="136" priority="144" stopIfTrue="1" operator="notEqual">
      <formula>$AG$8</formula>
    </cfRule>
  </conditionalFormatting>
  <conditionalFormatting sqref="AD9">
    <cfRule type="cellIs" dxfId="135" priority="143" stopIfTrue="1" operator="notEqual">
      <formula>$AG$9</formula>
    </cfRule>
  </conditionalFormatting>
  <conditionalFormatting sqref="AD10">
    <cfRule type="cellIs" dxfId="134" priority="142" stopIfTrue="1" operator="notEqual">
      <formula>$AG$10</formula>
    </cfRule>
  </conditionalFormatting>
  <conditionalFormatting sqref="AD11">
    <cfRule type="cellIs" dxfId="133" priority="141" stopIfTrue="1" operator="notEqual">
      <formula>$AG$11</formula>
    </cfRule>
  </conditionalFormatting>
  <conditionalFormatting sqref="AD12">
    <cfRule type="cellIs" dxfId="132" priority="140" stopIfTrue="1" operator="notEqual">
      <formula>$AG$12</formula>
    </cfRule>
  </conditionalFormatting>
  <conditionalFormatting sqref="AD13">
    <cfRule type="cellIs" dxfId="131" priority="139" stopIfTrue="1" operator="notEqual">
      <formula>$AG$13</formula>
    </cfRule>
  </conditionalFormatting>
  <conditionalFormatting sqref="AD14">
    <cfRule type="cellIs" dxfId="130" priority="138" stopIfTrue="1" operator="notEqual">
      <formula>$AG$14</formula>
    </cfRule>
  </conditionalFormatting>
  <conditionalFormatting sqref="AD15">
    <cfRule type="cellIs" dxfId="129" priority="137" stopIfTrue="1" operator="notEqual">
      <formula>$AG$15</formula>
    </cfRule>
  </conditionalFormatting>
  <conditionalFormatting sqref="AD16">
    <cfRule type="cellIs" dxfId="128" priority="136" stopIfTrue="1" operator="notEqual">
      <formula>$AG$16</formula>
    </cfRule>
  </conditionalFormatting>
  <conditionalFormatting sqref="AD17">
    <cfRule type="cellIs" dxfId="127" priority="135" stopIfTrue="1" operator="notEqual">
      <formula>$AG$17</formula>
    </cfRule>
  </conditionalFormatting>
  <conditionalFormatting sqref="AD18">
    <cfRule type="cellIs" dxfId="126" priority="134" stopIfTrue="1" operator="notEqual">
      <formula>$AG$18</formula>
    </cfRule>
  </conditionalFormatting>
  <conditionalFormatting sqref="AD19">
    <cfRule type="cellIs" dxfId="125" priority="133" stopIfTrue="1" operator="notEqual">
      <formula>$AG$19</formula>
    </cfRule>
  </conditionalFormatting>
  <conditionalFormatting sqref="AD20">
    <cfRule type="cellIs" dxfId="124" priority="132" stopIfTrue="1" operator="notEqual">
      <formula>$AG$20</formula>
    </cfRule>
  </conditionalFormatting>
  <conditionalFormatting sqref="AD21">
    <cfRule type="cellIs" dxfId="123" priority="130" stopIfTrue="1" operator="notEqual">
      <formula>$AG$21</formula>
    </cfRule>
  </conditionalFormatting>
  <conditionalFormatting sqref="AD22">
    <cfRule type="cellIs" dxfId="122" priority="129" stopIfTrue="1" operator="notEqual">
      <formula>$AG$22</formula>
    </cfRule>
  </conditionalFormatting>
  <conditionalFormatting sqref="AD23">
    <cfRule type="cellIs" dxfId="121" priority="128" stopIfTrue="1" operator="notEqual">
      <formula>$AG$23</formula>
    </cfRule>
  </conditionalFormatting>
  <conditionalFormatting sqref="AD24">
    <cfRule type="cellIs" dxfId="120" priority="127" stopIfTrue="1" operator="notEqual">
      <formula>$AG$24</formula>
    </cfRule>
  </conditionalFormatting>
  <conditionalFormatting sqref="AD25">
    <cfRule type="cellIs" dxfId="119" priority="126" stopIfTrue="1" operator="notEqual">
      <formula>$AG$25</formula>
    </cfRule>
  </conditionalFormatting>
  <conditionalFormatting sqref="AD26">
    <cfRule type="cellIs" dxfId="118" priority="125" stopIfTrue="1" operator="notEqual">
      <formula>$AG$26</formula>
    </cfRule>
  </conditionalFormatting>
  <conditionalFormatting sqref="AD27">
    <cfRule type="cellIs" dxfId="117" priority="124" stopIfTrue="1" operator="notEqual">
      <formula>$AG$27</formula>
    </cfRule>
  </conditionalFormatting>
  <conditionalFormatting sqref="AD28">
    <cfRule type="cellIs" dxfId="116" priority="123" stopIfTrue="1" operator="notEqual">
      <formula>$AG$28</formula>
    </cfRule>
  </conditionalFormatting>
  <conditionalFormatting sqref="AD29">
    <cfRule type="cellIs" dxfId="115" priority="122" stopIfTrue="1" operator="notEqual">
      <formula>$AG$29</formula>
    </cfRule>
  </conditionalFormatting>
  <conditionalFormatting sqref="AD30">
    <cfRule type="cellIs" dxfId="114" priority="121" stopIfTrue="1" operator="notEqual">
      <formula>$AG$30</formula>
    </cfRule>
  </conditionalFormatting>
  <conditionalFormatting sqref="AD31">
    <cfRule type="cellIs" dxfId="113" priority="120" stopIfTrue="1" operator="notEqual">
      <formula>$AG$31</formula>
    </cfRule>
  </conditionalFormatting>
  <conditionalFormatting sqref="AD32">
    <cfRule type="cellIs" dxfId="112" priority="119" stopIfTrue="1" operator="notEqual">
      <formula>$AG$32</formula>
    </cfRule>
  </conditionalFormatting>
  <conditionalFormatting sqref="AD33">
    <cfRule type="cellIs" dxfId="111" priority="118" stopIfTrue="1" operator="notEqual">
      <formula>$AG$33</formula>
    </cfRule>
  </conditionalFormatting>
  <conditionalFormatting sqref="AD34">
    <cfRule type="cellIs" dxfId="110" priority="117" stopIfTrue="1" operator="notEqual">
      <formula>$AG$34</formula>
    </cfRule>
  </conditionalFormatting>
  <conditionalFormatting sqref="AB7">
    <cfRule type="cellIs" dxfId="109" priority="113" stopIfTrue="1" operator="notEqual">
      <formula>$AE$7</formula>
    </cfRule>
  </conditionalFormatting>
  <conditionalFormatting sqref="AB8">
    <cfRule type="cellIs" dxfId="108" priority="112" stopIfTrue="1" operator="notEqual">
      <formula>$AE$8</formula>
    </cfRule>
  </conditionalFormatting>
  <conditionalFormatting sqref="AB9">
    <cfRule type="cellIs" dxfId="107" priority="111" stopIfTrue="1" operator="notEqual">
      <formula>$AE$9</formula>
    </cfRule>
  </conditionalFormatting>
  <conditionalFormatting sqref="AB10">
    <cfRule type="cellIs" dxfId="106" priority="110" stopIfTrue="1" operator="notEqual">
      <formula>$AE$10</formula>
    </cfRule>
  </conditionalFormatting>
  <conditionalFormatting sqref="AB11">
    <cfRule type="cellIs" dxfId="105" priority="109" stopIfTrue="1" operator="notEqual">
      <formula>$AE$11</formula>
    </cfRule>
  </conditionalFormatting>
  <conditionalFormatting sqref="AB12">
    <cfRule type="cellIs" dxfId="104" priority="108" stopIfTrue="1" operator="notEqual">
      <formula>$AE$12</formula>
    </cfRule>
  </conditionalFormatting>
  <conditionalFormatting sqref="AB13">
    <cfRule type="cellIs" dxfId="103" priority="107" stopIfTrue="1" operator="notEqual">
      <formula>$AE$13</formula>
    </cfRule>
  </conditionalFormatting>
  <conditionalFormatting sqref="AB14">
    <cfRule type="cellIs" dxfId="102" priority="106" stopIfTrue="1" operator="notEqual">
      <formula>$AE$14</formula>
    </cfRule>
  </conditionalFormatting>
  <conditionalFormatting sqref="AB15">
    <cfRule type="cellIs" dxfId="101" priority="105" stopIfTrue="1" operator="notEqual">
      <formula>$AE$15</formula>
    </cfRule>
  </conditionalFormatting>
  <conditionalFormatting sqref="AB16">
    <cfRule type="cellIs" dxfId="100" priority="104" stopIfTrue="1" operator="notEqual">
      <formula>$AE$16</formula>
    </cfRule>
  </conditionalFormatting>
  <conditionalFormatting sqref="AB17">
    <cfRule type="cellIs" dxfId="99" priority="103" stopIfTrue="1" operator="notEqual">
      <formula>$AE$17</formula>
    </cfRule>
  </conditionalFormatting>
  <conditionalFormatting sqref="AB18">
    <cfRule type="cellIs" dxfId="98" priority="102" stopIfTrue="1" operator="notEqual">
      <formula>$AE$18</formula>
    </cfRule>
  </conditionalFormatting>
  <conditionalFormatting sqref="AB19">
    <cfRule type="cellIs" dxfId="97" priority="101" stopIfTrue="1" operator="notEqual">
      <formula>$AE$19</formula>
    </cfRule>
  </conditionalFormatting>
  <conditionalFormatting sqref="AB20">
    <cfRule type="cellIs" dxfId="96" priority="100" stopIfTrue="1" operator="notEqual">
      <formula>$AE$20</formula>
    </cfRule>
  </conditionalFormatting>
  <conditionalFormatting sqref="AB21">
    <cfRule type="cellIs" dxfId="95" priority="98" stopIfTrue="1" operator="notEqual">
      <formula>$AE$21</formula>
    </cfRule>
  </conditionalFormatting>
  <conditionalFormatting sqref="AB22">
    <cfRule type="cellIs" dxfId="94" priority="97" stopIfTrue="1" operator="notEqual">
      <formula>$AE$22</formula>
    </cfRule>
  </conditionalFormatting>
  <conditionalFormatting sqref="AB23">
    <cfRule type="cellIs" dxfId="93" priority="96" stopIfTrue="1" operator="notEqual">
      <formula>$AE$23</formula>
    </cfRule>
  </conditionalFormatting>
  <conditionalFormatting sqref="AB24">
    <cfRule type="cellIs" dxfId="92" priority="95" stopIfTrue="1" operator="notEqual">
      <formula>$AE$24</formula>
    </cfRule>
  </conditionalFormatting>
  <conditionalFormatting sqref="AB25">
    <cfRule type="cellIs" dxfId="91" priority="94" stopIfTrue="1" operator="notEqual">
      <formula>$AE$25</formula>
    </cfRule>
  </conditionalFormatting>
  <conditionalFormatting sqref="AB26">
    <cfRule type="cellIs" dxfId="90" priority="93" stopIfTrue="1" operator="notEqual">
      <formula>$AE$26</formula>
    </cfRule>
  </conditionalFormatting>
  <conditionalFormatting sqref="AB27">
    <cfRule type="cellIs" dxfId="89" priority="92" stopIfTrue="1" operator="notEqual">
      <formula>$AE$27</formula>
    </cfRule>
  </conditionalFormatting>
  <conditionalFormatting sqref="AB28">
    <cfRule type="cellIs" dxfId="88" priority="91" stopIfTrue="1" operator="notEqual">
      <formula>$AE$28</formula>
    </cfRule>
  </conditionalFormatting>
  <conditionalFormatting sqref="AB29">
    <cfRule type="cellIs" dxfId="87" priority="90" stopIfTrue="1" operator="notEqual">
      <formula>$AE$29</formula>
    </cfRule>
  </conditionalFormatting>
  <conditionalFormatting sqref="AB30">
    <cfRule type="cellIs" dxfId="86" priority="89" stopIfTrue="1" operator="notEqual">
      <formula>$AE$30</formula>
    </cfRule>
  </conditionalFormatting>
  <conditionalFormatting sqref="AB31">
    <cfRule type="cellIs" dxfId="85" priority="88" stopIfTrue="1" operator="notEqual">
      <formula>$AE$31</formula>
    </cfRule>
  </conditionalFormatting>
  <conditionalFormatting sqref="AB32">
    <cfRule type="cellIs" dxfId="84" priority="87" stopIfTrue="1" operator="notEqual">
      <formula>$AE$32</formula>
    </cfRule>
  </conditionalFormatting>
  <conditionalFormatting sqref="AB33">
    <cfRule type="cellIs" dxfId="83" priority="86" stopIfTrue="1" operator="notEqual">
      <formula>$AE$33</formula>
    </cfRule>
  </conditionalFormatting>
  <conditionalFormatting sqref="AB34">
    <cfRule type="cellIs" dxfId="82" priority="85" stopIfTrue="1" operator="notEqual">
      <formula>$AE$34</formula>
    </cfRule>
  </conditionalFormatting>
  <conditionalFormatting sqref="AC8">
    <cfRule type="cellIs" dxfId="81" priority="80" stopIfTrue="1" operator="notEqual">
      <formula>$AF$8</formula>
    </cfRule>
  </conditionalFormatting>
  <conditionalFormatting sqref="AC9">
    <cfRule type="cellIs" dxfId="80" priority="79" stopIfTrue="1" operator="notEqual">
      <formula>$AF$9</formula>
    </cfRule>
  </conditionalFormatting>
  <conditionalFormatting sqref="AC10">
    <cfRule type="cellIs" dxfId="79" priority="78" stopIfTrue="1" operator="notEqual">
      <formula>$AF$10</formula>
    </cfRule>
  </conditionalFormatting>
  <conditionalFormatting sqref="AC11">
    <cfRule type="cellIs" dxfId="78" priority="77" stopIfTrue="1" operator="notEqual">
      <formula>$AF$11</formula>
    </cfRule>
  </conditionalFormatting>
  <conditionalFormatting sqref="AC12">
    <cfRule type="cellIs" dxfId="77" priority="76" stopIfTrue="1" operator="notEqual">
      <formula>$AF$12</formula>
    </cfRule>
  </conditionalFormatting>
  <conditionalFormatting sqref="AC13">
    <cfRule type="cellIs" dxfId="76" priority="75" stopIfTrue="1" operator="notEqual">
      <formula>$AF$13</formula>
    </cfRule>
  </conditionalFormatting>
  <conditionalFormatting sqref="AC14">
    <cfRule type="cellIs" dxfId="75" priority="74" stopIfTrue="1" operator="notEqual">
      <formula>$AF$14</formula>
    </cfRule>
  </conditionalFormatting>
  <conditionalFormatting sqref="AC15">
    <cfRule type="cellIs" dxfId="74" priority="73" stopIfTrue="1" operator="notEqual">
      <formula>$AF$15</formula>
    </cfRule>
  </conditionalFormatting>
  <conditionalFormatting sqref="AC16">
    <cfRule type="cellIs" dxfId="73" priority="72" stopIfTrue="1" operator="notEqual">
      <formula>$AF$16</formula>
    </cfRule>
  </conditionalFormatting>
  <conditionalFormatting sqref="AC17">
    <cfRule type="cellIs" dxfId="72" priority="71" stopIfTrue="1" operator="notEqual">
      <formula>$AF$17</formula>
    </cfRule>
  </conditionalFormatting>
  <conditionalFormatting sqref="AC18">
    <cfRule type="cellIs" dxfId="71" priority="70" stopIfTrue="1" operator="notEqual">
      <formula>$AF$18</formula>
    </cfRule>
  </conditionalFormatting>
  <conditionalFormatting sqref="AC19">
    <cfRule type="cellIs" dxfId="70" priority="69" stopIfTrue="1" operator="notEqual">
      <formula>$AF$19</formula>
    </cfRule>
  </conditionalFormatting>
  <conditionalFormatting sqref="AC20">
    <cfRule type="cellIs" dxfId="69" priority="68" stopIfTrue="1" operator="notEqual">
      <formula>$AF$20</formula>
    </cfRule>
  </conditionalFormatting>
  <conditionalFormatting sqref="AC21">
    <cfRule type="cellIs" dxfId="68" priority="66" stopIfTrue="1" operator="notEqual">
      <formula>$AF$21</formula>
    </cfRule>
  </conditionalFormatting>
  <conditionalFormatting sqref="AC22">
    <cfRule type="cellIs" dxfId="67" priority="65" stopIfTrue="1" operator="notEqual">
      <formula>$AF$22</formula>
    </cfRule>
  </conditionalFormatting>
  <conditionalFormatting sqref="AC23">
    <cfRule type="cellIs" dxfId="66" priority="64" stopIfTrue="1" operator="notEqual">
      <formula>$AF$23</formula>
    </cfRule>
  </conditionalFormatting>
  <conditionalFormatting sqref="AC24">
    <cfRule type="cellIs" dxfId="65" priority="63" stopIfTrue="1" operator="notEqual">
      <formula>$AF$24</formula>
    </cfRule>
  </conditionalFormatting>
  <conditionalFormatting sqref="AC25">
    <cfRule type="cellIs" dxfId="64" priority="62" stopIfTrue="1" operator="notEqual">
      <formula>$AF$25</formula>
    </cfRule>
  </conditionalFormatting>
  <conditionalFormatting sqref="AC26">
    <cfRule type="cellIs" dxfId="63" priority="61" stopIfTrue="1" operator="notEqual">
      <formula>$AF$26</formula>
    </cfRule>
  </conditionalFormatting>
  <conditionalFormatting sqref="AC27">
    <cfRule type="cellIs" dxfId="62" priority="60" stopIfTrue="1" operator="notEqual">
      <formula>$AF$27</formula>
    </cfRule>
  </conditionalFormatting>
  <conditionalFormatting sqref="AC28">
    <cfRule type="cellIs" dxfId="61" priority="59" stopIfTrue="1" operator="notEqual">
      <formula>$AF$28</formula>
    </cfRule>
  </conditionalFormatting>
  <conditionalFormatting sqref="AC29">
    <cfRule type="cellIs" dxfId="60" priority="58" stopIfTrue="1" operator="notEqual">
      <formula>$AF$29</formula>
    </cfRule>
  </conditionalFormatting>
  <conditionalFormatting sqref="AC30">
    <cfRule type="cellIs" dxfId="59" priority="57" stopIfTrue="1" operator="notEqual">
      <formula>$AF$30</formula>
    </cfRule>
  </conditionalFormatting>
  <conditionalFormatting sqref="AC31">
    <cfRule type="cellIs" dxfId="58" priority="56" stopIfTrue="1" operator="notEqual">
      <formula>$AF$31</formula>
    </cfRule>
  </conditionalFormatting>
  <conditionalFormatting sqref="AC32">
    <cfRule type="cellIs" dxfId="57" priority="55" stopIfTrue="1" operator="notEqual">
      <formula>$AF$32</formula>
    </cfRule>
  </conditionalFormatting>
  <conditionalFormatting sqref="AC33">
    <cfRule type="cellIs" dxfId="56" priority="54" stopIfTrue="1" operator="notEqual">
      <formula>$AF$33</formula>
    </cfRule>
  </conditionalFormatting>
  <conditionalFormatting sqref="AC34">
    <cfRule type="cellIs" dxfId="55" priority="53" stopIfTrue="1" operator="notEqual">
      <formula>$AF$34</formula>
    </cfRule>
  </conditionalFormatting>
  <conditionalFormatting sqref="AB36">
    <cfRule type="cellIs" dxfId="54" priority="49" stopIfTrue="1" operator="notEqual">
      <formula>$AE$36</formula>
    </cfRule>
  </conditionalFormatting>
  <conditionalFormatting sqref="AB37">
    <cfRule type="cellIs" dxfId="53" priority="48" stopIfTrue="1" operator="notEqual">
      <formula>$AE$37</formula>
    </cfRule>
  </conditionalFormatting>
  <conditionalFormatting sqref="AB38">
    <cfRule type="cellIs" dxfId="52" priority="47" stopIfTrue="1" operator="notEqual">
      <formula>$AE$38</formula>
    </cfRule>
  </conditionalFormatting>
  <conditionalFormatting sqref="AB39">
    <cfRule type="cellIs" dxfId="51" priority="46" stopIfTrue="1" operator="notEqual">
      <formula>$AE$39</formula>
    </cfRule>
  </conditionalFormatting>
  <conditionalFormatting sqref="AB40">
    <cfRule type="cellIs" dxfId="50" priority="45" stopIfTrue="1" operator="notEqual">
      <formula>$AE$40</formula>
    </cfRule>
  </conditionalFormatting>
  <conditionalFormatting sqref="AB41">
    <cfRule type="cellIs" dxfId="49" priority="44" stopIfTrue="1" operator="notEqual">
      <formula>$AE$41</formula>
    </cfRule>
  </conditionalFormatting>
  <conditionalFormatting sqref="AB42">
    <cfRule type="cellIs" dxfId="48" priority="43" stopIfTrue="1" operator="notEqual">
      <formula>$AE$42</formula>
    </cfRule>
  </conditionalFormatting>
  <conditionalFormatting sqref="AB43">
    <cfRule type="cellIs" dxfId="47" priority="42" stopIfTrue="1" operator="notEqual">
      <formula>$AE$43</formula>
    </cfRule>
  </conditionalFormatting>
  <conditionalFormatting sqref="AB44">
    <cfRule type="cellIs" dxfId="46" priority="41" stopIfTrue="1" operator="notEqual">
      <formula>$AE$44</formula>
    </cfRule>
  </conditionalFormatting>
  <conditionalFormatting sqref="AB45">
    <cfRule type="cellIs" dxfId="45" priority="40" stopIfTrue="1" operator="notEqual">
      <formula>$AE$45</formula>
    </cfRule>
  </conditionalFormatting>
  <conditionalFormatting sqref="AB46">
    <cfRule type="cellIs" dxfId="44" priority="39" stopIfTrue="1" operator="notEqual">
      <formula>$AE$46</formula>
    </cfRule>
  </conditionalFormatting>
  <conditionalFormatting sqref="AB47">
    <cfRule type="cellIs" dxfId="43" priority="38" stopIfTrue="1" operator="notEqual">
      <formula>$AE$47</formula>
    </cfRule>
  </conditionalFormatting>
  <conditionalFormatting sqref="AB48">
    <cfRule type="cellIs" dxfId="42" priority="37" stopIfTrue="1" operator="notEqual">
      <formula>$AE$48</formula>
    </cfRule>
  </conditionalFormatting>
  <conditionalFormatting sqref="AB49">
    <cfRule type="cellIs" dxfId="41" priority="36" stopIfTrue="1" operator="notEqual">
      <formula>$AE$49</formula>
    </cfRule>
  </conditionalFormatting>
  <conditionalFormatting sqref="AB50">
    <cfRule type="cellIs" dxfId="40" priority="35" stopIfTrue="1" operator="notEqual">
      <formula>$AE$50</formula>
    </cfRule>
  </conditionalFormatting>
  <conditionalFormatting sqref="AC36">
    <cfRule type="cellIs" dxfId="39" priority="34" stopIfTrue="1" operator="notEqual">
      <formula>$AF$36</formula>
    </cfRule>
  </conditionalFormatting>
  <conditionalFormatting sqref="AC37">
    <cfRule type="cellIs" dxfId="38" priority="33" stopIfTrue="1" operator="notEqual">
      <formula>$AF$37</formula>
    </cfRule>
  </conditionalFormatting>
  <conditionalFormatting sqref="AC38">
    <cfRule type="cellIs" dxfId="37" priority="32" stopIfTrue="1" operator="notEqual">
      <formula>$AF$38</formula>
    </cfRule>
  </conditionalFormatting>
  <conditionalFormatting sqref="AC39">
    <cfRule type="cellIs" dxfId="36" priority="31" stopIfTrue="1" operator="notEqual">
      <formula>$AF$39</formula>
    </cfRule>
  </conditionalFormatting>
  <conditionalFormatting sqref="AC40">
    <cfRule type="cellIs" dxfId="35" priority="30" stopIfTrue="1" operator="notEqual">
      <formula>$AF$40</formula>
    </cfRule>
  </conditionalFormatting>
  <conditionalFormatting sqref="AC41">
    <cfRule type="cellIs" dxfId="34" priority="29" stopIfTrue="1" operator="notEqual">
      <formula>$AF$41</formula>
    </cfRule>
  </conditionalFormatting>
  <conditionalFormatting sqref="AC42">
    <cfRule type="cellIs" dxfId="33" priority="28" stopIfTrue="1" operator="notEqual">
      <formula>$AF$42</formula>
    </cfRule>
  </conditionalFormatting>
  <conditionalFormatting sqref="AC43">
    <cfRule type="cellIs" dxfId="32" priority="27" stopIfTrue="1" operator="notEqual">
      <formula>$AF$43</formula>
    </cfRule>
  </conditionalFormatting>
  <conditionalFormatting sqref="AC44">
    <cfRule type="cellIs" dxfId="31" priority="26" stopIfTrue="1" operator="notEqual">
      <formula>$AF$44</formula>
    </cfRule>
  </conditionalFormatting>
  <conditionalFormatting sqref="AC45">
    <cfRule type="cellIs" dxfId="30" priority="25" stopIfTrue="1" operator="notEqual">
      <formula>$AF$45</formula>
    </cfRule>
  </conditionalFormatting>
  <conditionalFormatting sqref="AC46">
    <cfRule type="cellIs" dxfId="29" priority="24" stopIfTrue="1" operator="notEqual">
      <formula>$AF$46</formula>
    </cfRule>
  </conditionalFormatting>
  <conditionalFormatting sqref="AC47">
    <cfRule type="cellIs" dxfId="28" priority="23" stopIfTrue="1" operator="notEqual">
      <formula>$AF$47</formula>
    </cfRule>
  </conditionalFormatting>
  <conditionalFormatting sqref="AC48">
    <cfRule type="cellIs" dxfId="27" priority="22" stopIfTrue="1" operator="notEqual">
      <formula>$AF$48</formula>
    </cfRule>
  </conditionalFormatting>
  <conditionalFormatting sqref="AC49">
    <cfRule type="cellIs" dxfId="26" priority="21" stopIfTrue="1" operator="notEqual">
      <formula>$AF$49</formula>
    </cfRule>
  </conditionalFormatting>
  <conditionalFormatting sqref="AC50">
    <cfRule type="cellIs" dxfId="25" priority="20" stopIfTrue="1" operator="notEqual">
      <formula>$AF$50</formula>
    </cfRule>
  </conditionalFormatting>
  <conditionalFormatting sqref="AD36">
    <cfRule type="cellIs" dxfId="24" priority="19" stopIfTrue="1" operator="notEqual">
      <formula>$AG$36</formula>
    </cfRule>
  </conditionalFormatting>
  <conditionalFormatting sqref="AD37">
    <cfRule type="cellIs" dxfId="23" priority="18" stopIfTrue="1" operator="notEqual">
      <formula>$AG$37</formula>
    </cfRule>
  </conditionalFormatting>
  <conditionalFormatting sqref="AD38">
    <cfRule type="cellIs" dxfId="22" priority="17" stopIfTrue="1" operator="notEqual">
      <formula>$AG$38</formula>
    </cfRule>
  </conditionalFormatting>
  <conditionalFormatting sqref="AD39">
    <cfRule type="cellIs" dxfId="21" priority="16" stopIfTrue="1" operator="notEqual">
      <formula>$AG$39</formula>
    </cfRule>
  </conditionalFormatting>
  <conditionalFormatting sqref="AD40">
    <cfRule type="cellIs" dxfId="20" priority="15" stopIfTrue="1" operator="notEqual">
      <formula>$AG$40</formula>
    </cfRule>
  </conditionalFormatting>
  <conditionalFormatting sqref="AD41">
    <cfRule type="cellIs" dxfId="19" priority="14" stopIfTrue="1" operator="notEqual">
      <formula>$AG$41</formula>
    </cfRule>
  </conditionalFormatting>
  <conditionalFormatting sqref="AD42">
    <cfRule type="cellIs" dxfId="18" priority="13" stopIfTrue="1" operator="notEqual">
      <formula>$AG$42</formula>
    </cfRule>
  </conditionalFormatting>
  <conditionalFormatting sqref="AD43">
    <cfRule type="cellIs" dxfId="17" priority="12" stopIfTrue="1" operator="notEqual">
      <formula>$AG$43</formula>
    </cfRule>
  </conditionalFormatting>
  <conditionalFormatting sqref="AD44">
    <cfRule type="cellIs" dxfId="16" priority="11" stopIfTrue="1" operator="notEqual">
      <formula>$AG$44</formula>
    </cfRule>
  </conditionalFormatting>
  <conditionalFormatting sqref="AD45">
    <cfRule type="cellIs" dxfId="15" priority="10" stopIfTrue="1" operator="notEqual">
      <formula>$AG$45</formula>
    </cfRule>
  </conditionalFormatting>
  <conditionalFormatting sqref="AD46">
    <cfRule type="cellIs" dxfId="14" priority="9" stopIfTrue="1" operator="notEqual">
      <formula>$AG$46</formula>
    </cfRule>
  </conditionalFormatting>
  <conditionalFormatting sqref="AD47">
    <cfRule type="cellIs" dxfId="13" priority="8" stopIfTrue="1" operator="notEqual">
      <formula>$AG$47</formula>
    </cfRule>
  </conditionalFormatting>
  <conditionalFormatting sqref="AD48">
    <cfRule type="cellIs" dxfId="12" priority="7" stopIfTrue="1" operator="notEqual">
      <formula>$AG$48</formula>
    </cfRule>
  </conditionalFormatting>
  <conditionalFormatting sqref="AD49">
    <cfRule type="cellIs" dxfId="11" priority="6" stopIfTrue="1" operator="notEqual">
      <formula>$AG$49</formula>
    </cfRule>
  </conditionalFormatting>
  <conditionalFormatting sqref="AD50">
    <cfRule type="cellIs" dxfId="10" priority="5" stopIfTrue="1" operator="notEqual">
      <formula>$AG$50</formula>
    </cfRule>
  </conditionalFormatting>
  <conditionalFormatting sqref="AB35">
    <cfRule type="cellIs" dxfId="9" priority="4" stopIfTrue="1" operator="notEqual">
      <formula>$AE$35</formula>
    </cfRule>
  </conditionalFormatting>
  <conditionalFormatting sqref="AC35">
    <cfRule type="cellIs" dxfId="8" priority="3" stopIfTrue="1" operator="notEqual">
      <formula>$AF$35</formula>
    </cfRule>
  </conditionalFormatting>
  <conditionalFormatting sqref="AD35">
    <cfRule type="cellIs" dxfId="7" priority="2" stopIfTrue="1" operator="notEqual">
      <formula>$AG$35</formula>
    </cfRule>
  </conditionalFormatting>
  <conditionalFormatting sqref="AC7">
    <cfRule type="cellIs" dxfId="6" priority="1" stopIfTrue="1" operator="notEqual">
      <formula>$AE$7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46" activePane="bottomRight" state="frozen"/>
      <selection pane="topRight"/>
      <selection pane="bottomLeft"/>
      <selection pane="bottomRight" activeCell="H12" sqref="H12"/>
    </sheetView>
  </sheetViews>
  <sheetFormatPr defaultColWidth="9.140625"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3" t="s">
        <v>492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67"/>
    </row>
    <row r="2" spans="1:15" s="69" customFormat="1" ht="30" customHeight="1" x14ac:dyDescent="0.2">
      <c r="A2" s="537" t="s">
        <v>495</v>
      </c>
      <c r="B2" s="537" t="s">
        <v>493</v>
      </c>
      <c r="C2" s="537"/>
      <c r="D2" s="537" t="s">
        <v>494</v>
      </c>
      <c r="E2" s="537"/>
      <c r="F2" s="537" t="s">
        <v>207</v>
      </c>
      <c r="G2" s="537"/>
      <c r="H2" s="537" t="s">
        <v>208</v>
      </c>
      <c r="I2" s="537"/>
      <c r="J2" s="537" t="s">
        <v>209</v>
      </c>
      <c r="K2" s="537"/>
      <c r="L2" s="537" t="s">
        <v>41</v>
      </c>
      <c r="M2" s="537"/>
      <c r="N2" s="537" t="s">
        <v>41</v>
      </c>
    </row>
    <row r="3" spans="1:15" s="69" customFormat="1" ht="15" customHeight="1" x14ac:dyDescent="0.2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7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414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415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416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417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418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/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</v>
      </c>
      <c r="M10" s="288">
        <f t="shared" si="0"/>
        <v>0</v>
      </c>
      <c r="N10" s="288">
        <f t="shared" si="1"/>
        <v>0</v>
      </c>
    </row>
    <row r="11" spans="1:15" s="69" customFormat="1" ht="24.95" customHeight="1" x14ac:dyDescent="0.2">
      <c r="A11" s="374" t="s">
        <v>46</v>
      </c>
      <c r="B11" s="349"/>
      <c r="C11" s="350"/>
      <c r="D11" s="349"/>
      <c r="E11" s="350"/>
      <c r="F11" s="349">
        <v>0.41666666666666669</v>
      </c>
      <c r="G11" s="350"/>
      <c r="H11" s="349">
        <v>0.4375</v>
      </c>
      <c r="I11" s="350"/>
      <c r="J11" s="349"/>
      <c r="K11" s="350"/>
      <c r="L11" s="288">
        <f t="shared" si="0"/>
        <v>0.85416666666666674</v>
      </c>
      <c r="M11" s="288">
        <f t="shared" si="0"/>
        <v>0</v>
      </c>
      <c r="N11" s="288">
        <f t="shared" si="1"/>
        <v>0.85416666666666674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>
        <v>1.3333333333333333</v>
      </c>
      <c r="G12" s="350"/>
      <c r="H12" s="349">
        <v>1.7708333333333333</v>
      </c>
      <c r="I12" s="350"/>
      <c r="J12" s="349">
        <v>0.33333333333333331</v>
      </c>
      <c r="K12" s="350"/>
      <c r="L12" s="288">
        <f t="shared" si="0"/>
        <v>3.4375</v>
      </c>
      <c r="M12" s="288">
        <f t="shared" si="0"/>
        <v>0</v>
      </c>
      <c r="N12" s="288">
        <f t="shared" si="1"/>
        <v>3.4375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509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419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420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421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422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423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424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425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1.75</v>
      </c>
      <c r="G48" s="290">
        <f t="shared" si="2"/>
        <v>0</v>
      </c>
      <c r="H48" s="290">
        <f t="shared" si="2"/>
        <v>2.208333333333333</v>
      </c>
      <c r="I48" s="290">
        <f t="shared" si="2"/>
        <v>0</v>
      </c>
      <c r="J48" s="290">
        <f t="shared" si="2"/>
        <v>0.33333333333333331</v>
      </c>
      <c r="K48" s="290">
        <f t="shared" si="2"/>
        <v>0</v>
      </c>
      <c r="L48" s="290">
        <f>SUM(L4:L47)</f>
        <v>4.291666666666667</v>
      </c>
      <c r="M48" s="290">
        <f>SUM(M4:M47)</f>
        <v>0</v>
      </c>
      <c r="N48" s="290">
        <f>L48+M48</f>
        <v>4.291666666666667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520</v>
      </c>
      <c r="L52" s="129"/>
      <c r="M52" s="129"/>
    </row>
    <row r="53" spans="1:15" s="61" customFormat="1" ht="13.35" customHeight="1" x14ac:dyDescent="0.2">
      <c r="A53" s="61" t="s">
        <v>502</v>
      </c>
      <c r="L53" s="129"/>
      <c r="M53" s="129"/>
    </row>
    <row r="54" spans="1:15" s="61" customFormat="1" ht="13.35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8" t="s">
        <v>427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algorithmName="SHA-512" hashValue="6P+BFv0qvm18c5QHoBZ8vUkPfZRX5yFPUUSaWZTHf/Cgawb7Fl2l9fLI9b0D34IpKoWLknuWLV73c/x8IlLVqg==" saltValue="qaqO5SwqbwhQGoAAIaPcfg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46" activePane="bottomRight" state="frozen"/>
      <selection pane="topRight"/>
      <selection pane="bottomLeft"/>
      <selection pane="bottomRight" activeCell="B4" sqref="B4"/>
    </sheetView>
  </sheetViews>
  <sheetFormatPr defaultColWidth="9.140625"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5" t="s">
        <v>496</v>
      </c>
      <c r="B1" s="575"/>
      <c r="C1" s="575"/>
      <c r="D1" s="575"/>
      <c r="E1" s="575"/>
      <c r="F1" s="575"/>
      <c r="G1" s="575"/>
      <c r="H1" s="575"/>
    </row>
    <row r="2" spans="1:8" s="53" customFormat="1" ht="15" customHeight="1" x14ac:dyDescent="0.15">
      <c r="A2" s="537" t="s">
        <v>211</v>
      </c>
      <c r="B2" s="537" t="s">
        <v>212</v>
      </c>
      <c r="C2" s="537"/>
      <c r="D2" s="537" t="s">
        <v>501</v>
      </c>
      <c r="E2" s="537"/>
      <c r="F2" s="537" t="s">
        <v>41</v>
      </c>
      <c r="G2" s="537"/>
      <c r="H2" s="537" t="s">
        <v>41</v>
      </c>
    </row>
    <row r="3" spans="1:8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7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414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415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416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417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418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509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419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420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421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422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423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424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425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521</v>
      </c>
      <c r="F52" s="130"/>
      <c r="G52" s="130"/>
      <c r="H52" s="61"/>
    </row>
    <row r="53" spans="1:13" s="60" customFormat="1" ht="12" customHeight="1" x14ac:dyDescent="0.3">
      <c r="A53" s="61" t="s">
        <v>497</v>
      </c>
      <c r="F53" s="130"/>
      <c r="G53" s="130"/>
      <c r="H53" s="61"/>
    </row>
    <row r="54" spans="1:13" s="60" customFormat="1" ht="12" customHeight="1" x14ac:dyDescent="0.3">
      <c r="A54" s="109" t="s">
        <v>549</v>
      </c>
      <c r="B54" s="109"/>
      <c r="C54" s="109"/>
      <c r="D54" s="109"/>
      <c r="E54" s="109"/>
      <c r="F54" s="109"/>
      <c r="G54" s="109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8" t="s">
        <v>427</v>
      </c>
      <c r="B56" s="528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algorithmName="SHA-512" hashValue="s9P9ZPbe9X1+keDjtd0cfVqnEV08gufChRXH/d09SrtmItKeO5t1bGjeCxpkFUWUfhMGtK3Do+5Tbac/REX/Zg==" saltValue="LLTMKsUuPdyaFm4uBfyLOw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F40" activePane="bottomRight" state="frozen"/>
      <selection pane="topRight"/>
      <selection pane="bottomLeft"/>
      <selection pane="bottomRight" activeCell="AA21" sqref="AA21"/>
    </sheetView>
  </sheetViews>
  <sheetFormatPr defaultColWidth="9.140625"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6" t="s">
        <v>16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  <c r="S1" s="576"/>
      <c r="T1" s="576"/>
      <c r="U1" s="576"/>
      <c r="V1" s="576"/>
      <c r="W1" s="576"/>
      <c r="X1" s="576"/>
      <c r="Y1" s="576"/>
      <c r="Z1" s="576"/>
      <c r="AA1" s="576"/>
      <c r="AB1" s="576"/>
      <c r="AC1" s="576"/>
      <c r="AD1" s="576"/>
    </row>
    <row r="2" spans="1:30" ht="30" customHeight="1" x14ac:dyDescent="0.15">
      <c r="A2" s="537" t="s">
        <v>214</v>
      </c>
      <c r="B2" s="537" t="s">
        <v>215</v>
      </c>
      <c r="C2" s="537"/>
      <c r="D2" s="537" t="s">
        <v>216</v>
      </c>
      <c r="E2" s="537" t="s">
        <v>217</v>
      </c>
      <c r="F2" s="537" t="s">
        <v>218</v>
      </c>
      <c r="G2" s="537"/>
      <c r="H2" s="537" t="s">
        <v>219</v>
      </c>
      <c r="I2" s="537"/>
      <c r="J2" s="537" t="s">
        <v>220</v>
      </c>
      <c r="K2" s="537"/>
      <c r="L2" s="537" t="s">
        <v>221</v>
      </c>
      <c r="M2" s="537"/>
      <c r="N2" s="537" t="s">
        <v>222</v>
      </c>
      <c r="O2" s="537"/>
      <c r="P2" s="537" t="s">
        <v>223</v>
      </c>
      <c r="Q2" s="537"/>
      <c r="R2" s="537" t="s">
        <v>224</v>
      </c>
      <c r="S2" s="537"/>
      <c r="T2" s="537" t="s">
        <v>225</v>
      </c>
      <c r="U2" s="537"/>
      <c r="V2" s="537" t="s">
        <v>226</v>
      </c>
      <c r="W2" s="537"/>
      <c r="X2" s="537" t="s">
        <v>227</v>
      </c>
      <c r="Y2" s="537"/>
      <c r="Z2" s="537" t="s">
        <v>228</v>
      </c>
      <c r="AA2" s="537"/>
      <c r="AB2" s="537" t="s">
        <v>77</v>
      </c>
      <c r="AC2" s="537"/>
      <c r="AD2" s="537" t="s">
        <v>41</v>
      </c>
    </row>
    <row r="3" spans="1:30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7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414</v>
      </c>
      <c r="B5" s="410"/>
      <c r="C5" s="411"/>
      <c r="D5" s="410"/>
      <c r="E5" s="411"/>
      <c r="F5" s="410"/>
      <c r="G5" s="411"/>
      <c r="H5" s="410"/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0</v>
      </c>
      <c r="AC5" s="412">
        <f t="shared" si="0"/>
        <v>0</v>
      </c>
      <c r="AD5" s="412">
        <f t="shared" ref="AD5:AD47" si="1">AB5+AC5</f>
        <v>0</v>
      </c>
    </row>
    <row r="6" spans="1:30" ht="24.95" customHeight="1" x14ac:dyDescent="0.15">
      <c r="A6" s="374" t="s">
        <v>415</v>
      </c>
      <c r="B6" s="410"/>
      <c r="C6" s="411"/>
      <c r="D6" s="410"/>
      <c r="E6" s="411"/>
      <c r="F6" s="410"/>
      <c r="G6" s="411"/>
      <c r="H6" s="410"/>
      <c r="I6" s="411"/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0</v>
      </c>
      <c r="AD6" s="412">
        <f t="shared" si="1"/>
        <v>0</v>
      </c>
    </row>
    <row r="7" spans="1:30" ht="24.95" customHeight="1" x14ac:dyDescent="0.15">
      <c r="A7" s="374" t="s">
        <v>416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417</v>
      </c>
      <c r="B8" s="410"/>
      <c r="C8" s="411"/>
      <c r="D8" s="410"/>
      <c r="E8" s="411"/>
      <c r="F8" s="410">
        <v>5</v>
      </c>
      <c r="G8" s="411"/>
      <c r="H8" s="410"/>
      <c r="I8" s="411"/>
      <c r="J8" s="410"/>
      <c r="K8" s="411"/>
      <c r="L8" s="410"/>
      <c r="M8" s="411"/>
      <c r="N8" s="410"/>
      <c r="O8" s="411"/>
      <c r="P8" s="410"/>
      <c r="Q8" s="411"/>
      <c r="R8" s="410"/>
      <c r="S8" s="411"/>
      <c r="T8" s="410"/>
      <c r="U8" s="411"/>
      <c r="V8" s="410"/>
      <c r="W8" s="411"/>
      <c r="X8" s="410"/>
      <c r="Y8" s="411"/>
      <c r="Z8" s="410"/>
      <c r="AA8" s="411"/>
      <c r="AB8" s="412">
        <f t="shared" si="0"/>
        <v>5</v>
      </c>
      <c r="AC8" s="412">
        <f t="shared" si="0"/>
        <v>0</v>
      </c>
      <c r="AD8" s="412">
        <f t="shared" si="1"/>
        <v>5</v>
      </c>
    </row>
    <row r="9" spans="1:30" ht="24.95" customHeight="1" x14ac:dyDescent="0.15">
      <c r="A9" s="374" t="s">
        <v>418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/>
      <c r="E10" s="411"/>
      <c r="F10" s="410"/>
      <c r="G10" s="411">
        <v>32</v>
      </c>
      <c r="H10" s="410"/>
      <c r="I10" s="411">
        <v>228</v>
      </c>
      <c r="J10" s="410"/>
      <c r="K10" s="411">
        <v>46</v>
      </c>
      <c r="L10" s="410"/>
      <c r="M10" s="411">
        <v>2</v>
      </c>
      <c r="N10" s="410"/>
      <c r="O10" s="411"/>
      <c r="P10" s="410"/>
      <c r="Q10" s="411"/>
      <c r="R10" s="410"/>
      <c r="S10" s="411"/>
      <c r="T10" s="410"/>
      <c r="U10" s="411"/>
      <c r="V10" s="410"/>
      <c r="W10" s="411"/>
      <c r="X10" s="410"/>
      <c r="Y10" s="411"/>
      <c r="Z10" s="410"/>
      <c r="AA10" s="411">
        <v>24</v>
      </c>
      <c r="AB10" s="412">
        <f t="shared" si="0"/>
        <v>0</v>
      </c>
      <c r="AC10" s="412">
        <f t="shared" si="0"/>
        <v>332</v>
      </c>
      <c r="AD10" s="412">
        <f t="shared" si="1"/>
        <v>332</v>
      </c>
    </row>
    <row r="11" spans="1:30" ht="24.95" customHeight="1" x14ac:dyDescent="0.15">
      <c r="A11" s="374" t="s">
        <v>46</v>
      </c>
      <c r="B11" s="410"/>
      <c r="C11" s="411"/>
      <c r="D11" s="410"/>
      <c r="E11" s="411"/>
      <c r="F11" s="410">
        <v>15</v>
      </c>
      <c r="G11" s="411"/>
      <c r="H11" s="410">
        <v>38</v>
      </c>
      <c r="I11" s="411">
        <v>146</v>
      </c>
      <c r="J11" s="410"/>
      <c r="K11" s="411"/>
      <c r="L11" s="410">
        <v>10</v>
      </c>
      <c r="M11" s="411"/>
      <c r="N11" s="410"/>
      <c r="O11" s="411"/>
      <c r="P11" s="410"/>
      <c r="Q11" s="411"/>
      <c r="R11" s="410"/>
      <c r="S11" s="411"/>
      <c r="T11" s="410"/>
      <c r="U11" s="411"/>
      <c r="V11" s="410">
        <v>1</v>
      </c>
      <c r="W11" s="411">
        <v>1</v>
      </c>
      <c r="X11" s="410"/>
      <c r="Y11" s="411"/>
      <c r="Z11" s="410"/>
      <c r="AA11" s="411"/>
      <c r="AB11" s="412">
        <f t="shared" si="0"/>
        <v>64</v>
      </c>
      <c r="AC11" s="412">
        <f t="shared" si="0"/>
        <v>147</v>
      </c>
      <c r="AD11" s="412">
        <f t="shared" si="1"/>
        <v>211</v>
      </c>
    </row>
    <row r="12" spans="1:30" ht="24.95" customHeight="1" x14ac:dyDescent="0.15">
      <c r="A12" s="374" t="s">
        <v>47</v>
      </c>
      <c r="B12" s="410"/>
      <c r="C12" s="411"/>
      <c r="D12" s="410"/>
      <c r="E12" s="411"/>
      <c r="F12" s="410"/>
      <c r="G12" s="411"/>
      <c r="H12" s="410"/>
      <c r="I12" s="411"/>
      <c r="J12" s="410"/>
      <c r="K12" s="411"/>
      <c r="L12" s="410"/>
      <c r="M12" s="411"/>
      <c r="N12" s="410"/>
      <c r="O12" s="411"/>
      <c r="P12" s="410"/>
      <c r="Q12" s="411"/>
      <c r="R12" s="410"/>
      <c r="S12" s="411"/>
      <c r="T12" s="410"/>
      <c r="U12" s="411"/>
      <c r="V12" s="410"/>
      <c r="W12" s="411"/>
      <c r="X12" s="410"/>
      <c r="Y12" s="411"/>
      <c r="Z12" s="410">
        <v>14</v>
      </c>
      <c r="AA12" s="411">
        <v>11</v>
      </c>
      <c r="AB12" s="412">
        <f t="shared" si="0"/>
        <v>14</v>
      </c>
      <c r="AC12" s="412">
        <f t="shared" si="0"/>
        <v>11</v>
      </c>
      <c r="AD12" s="412">
        <f t="shared" si="1"/>
        <v>25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/>
      <c r="I14" s="411">
        <v>148</v>
      </c>
      <c r="J14" s="410">
        <v>12</v>
      </c>
      <c r="K14" s="411"/>
      <c r="L14" s="410"/>
      <c r="M14" s="411">
        <v>2</v>
      </c>
      <c r="N14" s="410"/>
      <c r="O14" s="411"/>
      <c r="P14" s="410"/>
      <c r="Q14" s="411"/>
      <c r="R14" s="410"/>
      <c r="S14" s="411"/>
      <c r="T14" s="410"/>
      <c r="U14" s="411"/>
      <c r="V14" s="410"/>
      <c r="W14" s="411"/>
      <c r="X14" s="410"/>
      <c r="Y14" s="411"/>
      <c r="Z14" s="410"/>
      <c r="AA14" s="411"/>
      <c r="AB14" s="412">
        <f t="shared" si="0"/>
        <v>12</v>
      </c>
      <c r="AC14" s="412">
        <f t="shared" si="0"/>
        <v>150</v>
      </c>
      <c r="AD14" s="412">
        <f t="shared" si="1"/>
        <v>162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509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>
        <v>31</v>
      </c>
      <c r="E20" s="411"/>
      <c r="F20" s="410"/>
      <c r="G20" s="411">
        <v>3</v>
      </c>
      <c r="H20" s="410"/>
      <c r="I20" s="411">
        <v>580</v>
      </c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>
        <v>1284</v>
      </c>
      <c r="AA20" s="411">
        <v>1847</v>
      </c>
      <c r="AB20" s="412">
        <f t="shared" si="0"/>
        <v>1315</v>
      </c>
      <c r="AC20" s="412">
        <f t="shared" si="0"/>
        <v>2430</v>
      </c>
      <c r="AD20" s="412">
        <f t="shared" si="1"/>
        <v>3745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>
        <v>30</v>
      </c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30</v>
      </c>
      <c r="AD22" s="412">
        <f t="shared" si="1"/>
        <v>30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419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420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421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422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423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424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425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31</v>
      </c>
      <c r="E48" s="416">
        <f t="shared" si="2"/>
        <v>0</v>
      </c>
      <c r="F48" s="416">
        <f t="shared" si="2"/>
        <v>20</v>
      </c>
      <c r="G48" s="416">
        <f t="shared" si="2"/>
        <v>35</v>
      </c>
      <c r="H48" s="416">
        <f t="shared" si="2"/>
        <v>38</v>
      </c>
      <c r="I48" s="416">
        <f t="shared" si="2"/>
        <v>1132</v>
      </c>
      <c r="J48" s="416">
        <f t="shared" si="2"/>
        <v>12</v>
      </c>
      <c r="K48" s="416">
        <f t="shared" si="2"/>
        <v>46</v>
      </c>
      <c r="L48" s="416">
        <f t="shared" si="2"/>
        <v>10</v>
      </c>
      <c r="M48" s="416">
        <f t="shared" si="2"/>
        <v>4</v>
      </c>
      <c r="N48" s="416">
        <f t="shared" si="2"/>
        <v>0</v>
      </c>
      <c r="O48" s="416">
        <f t="shared" si="2"/>
        <v>0</v>
      </c>
      <c r="P48" s="416">
        <f t="shared" si="2"/>
        <v>0</v>
      </c>
      <c r="Q48" s="416">
        <f t="shared" si="2"/>
        <v>0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1</v>
      </c>
      <c r="W48" s="416">
        <f t="shared" si="2"/>
        <v>1</v>
      </c>
      <c r="X48" s="416">
        <f t="shared" si="2"/>
        <v>0</v>
      </c>
      <c r="Y48" s="416">
        <f t="shared" si="2"/>
        <v>0</v>
      </c>
      <c r="Z48" s="416">
        <f t="shared" si="2"/>
        <v>1298</v>
      </c>
      <c r="AA48" s="416">
        <f t="shared" si="2"/>
        <v>1882</v>
      </c>
      <c r="AB48" s="416">
        <f>SUM(AB4:AB47)</f>
        <v>1410</v>
      </c>
      <c r="AC48" s="416">
        <f>SUM(AC4:AC47)</f>
        <v>3100</v>
      </c>
      <c r="AD48" s="416">
        <f>SUM(AD4:AD47)</f>
        <v>4510</v>
      </c>
    </row>
    <row r="49" spans="1:30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25.9" customHeight="1" x14ac:dyDescent="0.3">
      <c r="A51" s="400" t="s">
        <v>544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549</v>
      </c>
      <c r="B52" s="109"/>
      <c r="C52" s="109"/>
      <c r="D52" s="109"/>
      <c r="E52" s="109"/>
      <c r="F52" s="109"/>
      <c r="G52" s="109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8" t="s">
        <v>427</v>
      </c>
      <c r="B54" s="528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algorithmName="SHA-512" hashValue="Xb8C6nDV91gPaT0lnsTvSDc1TA4gbOVsWEgtJQSAMVehuJkutudxqsDfhU2Hu16dwi41kKA4BFieSH3ywthVpw==" saltValue="V6BvFC1FA6PuRC/+QhUkfg==" spinCount="100000" sheet="1" selectLockedCells="1"/>
  <mergeCells count="19">
    <mergeCell ref="A54:M54"/>
    <mergeCell ref="AD2:AD3"/>
    <mergeCell ref="A49:Q49"/>
    <mergeCell ref="R2:S2"/>
    <mergeCell ref="T2:U2"/>
    <mergeCell ref="V2:W2"/>
    <mergeCell ref="X2:Y2"/>
    <mergeCell ref="Z2:AA2"/>
    <mergeCell ref="AB2:AC2"/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/>
  </sheetViews>
  <sheetFormatPr defaultColWidth="9.140625"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435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433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3" t="s">
        <v>545</v>
      </c>
      <c r="C5" s="514"/>
      <c r="D5" s="514"/>
      <c r="E5" s="514"/>
      <c r="F5" s="514"/>
      <c r="G5" s="514"/>
      <c r="H5" s="514"/>
      <c r="I5" s="514"/>
      <c r="J5" s="515"/>
    </row>
    <row r="6" spans="2:10" ht="4.5" customHeight="1" x14ac:dyDescent="0.2">
      <c r="B6" s="516"/>
      <c r="C6" s="514"/>
      <c r="D6" s="514"/>
      <c r="E6" s="514"/>
      <c r="F6" s="514"/>
      <c r="G6" s="514"/>
      <c r="H6" s="514"/>
      <c r="I6" s="514"/>
      <c r="J6" s="515"/>
    </row>
    <row r="7" spans="2:10" ht="30" customHeight="1" x14ac:dyDescent="0.2">
      <c r="B7" s="517" t="s">
        <v>546</v>
      </c>
      <c r="C7" s="518"/>
      <c r="D7" s="518"/>
      <c r="E7" s="518"/>
      <c r="F7" s="518"/>
      <c r="G7" s="518"/>
      <c r="H7" s="518"/>
      <c r="I7" s="518"/>
      <c r="J7" s="519"/>
    </row>
    <row r="8" spans="2:10" ht="18" customHeight="1" x14ac:dyDescent="0.2">
      <c r="B8" s="520"/>
      <c r="C8" s="518"/>
      <c r="D8" s="518"/>
      <c r="E8" s="518"/>
      <c r="F8" s="518"/>
      <c r="G8" s="518"/>
      <c r="H8" s="518"/>
      <c r="I8" s="518"/>
      <c r="J8" s="519"/>
    </row>
    <row r="9" spans="2:10" ht="37.5" customHeight="1" x14ac:dyDescent="0.2">
      <c r="B9" s="520"/>
      <c r="C9" s="518"/>
      <c r="D9" s="518"/>
      <c r="E9" s="518"/>
      <c r="F9" s="518"/>
      <c r="G9" s="518"/>
      <c r="H9" s="518"/>
      <c r="I9" s="518"/>
      <c r="J9" s="519"/>
    </row>
    <row r="10" spans="2:10" ht="19.5" customHeight="1" x14ac:dyDescent="0.2">
      <c r="B10" s="521" t="s">
        <v>434</v>
      </c>
      <c r="C10" s="522"/>
      <c r="D10" s="522"/>
      <c r="E10" s="522"/>
      <c r="F10" s="522"/>
      <c r="G10" s="522"/>
      <c r="H10" s="522"/>
      <c r="I10" s="522"/>
      <c r="J10" s="523"/>
    </row>
    <row r="11" spans="2:10" ht="17.25" customHeight="1" x14ac:dyDescent="0.2">
      <c r="B11" s="521"/>
      <c r="C11" s="522"/>
      <c r="D11" s="522"/>
      <c r="E11" s="522"/>
      <c r="F11" s="522"/>
      <c r="G11" s="522"/>
      <c r="H11" s="522"/>
      <c r="I11" s="522"/>
      <c r="J11" s="523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432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4"/>
      <c r="C15" s="505"/>
      <c r="D15" s="505"/>
      <c r="E15" s="505"/>
      <c r="F15" s="505"/>
      <c r="G15" s="505"/>
      <c r="H15" s="505"/>
      <c r="I15" s="505"/>
      <c r="J15" s="506"/>
    </row>
    <row r="16" spans="2:10" x14ac:dyDescent="0.2">
      <c r="B16" s="507"/>
      <c r="C16" s="508"/>
      <c r="D16" s="508"/>
      <c r="E16" s="508"/>
      <c r="F16" s="508"/>
      <c r="G16" s="508"/>
      <c r="H16" s="508"/>
      <c r="I16" s="508"/>
      <c r="J16" s="509"/>
    </row>
    <row r="17" spans="2:10" x14ac:dyDescent="0.2">
      <c r="B17" s="507"/>
      <c r="C17" s="508"/>
      <c r="D17" s="508"/>
      <c r="E17" s="508"/>
      <c r="F17" s="508"/>
      <c r="G17" s="508"/>
      <c r="H17" s="508"/>
      <c r="I17" s="508"/>
      <c r="J17" s="509"/>
    </row>
    <row r="18" spans="2:10" x14ac:dyDescent="0.2">
      <c r="B18" s="507"/>
      <c r="C18" s="508"/>
      <c r="D18" s="508"/>
      <c r="E18" s="508"/>
      <c r="F18" s="508"/>
      <c r="G18" s="508"/>
      <c r="H18" s="508"/>
      <c r="I18" s="508"/>
      <c r="J18" s="509"/>
    </row>
    <row r="19" spans="2:10" x14ac:dyDescent="0.2">
      <c r="B19" s="507"/>
      <c r="C19" s="508"/>
      <c r="D19" s="508"/>
      <c r="E19" s="508"/>
      <c r="F19" s="508"/>
      <c r="G19" s="508"/>
      <c r="H19" s="508"/>
      <c r="I19" s="508"/>
      <c r="J19" s="509"/>
    </row>
    <row r="20" spans="2:10" x14ac:dyDescent="0.2">
      <c r="B20" s="507"/>
      <c r="C20" s="508"/>
      <c r="D20" s="508"/>
      <c r="E20" s="508"/>
      <c r="F20" s="508"/>
      <c r="G20" s="508"/>
      <c r="H20" s="508"/>
      <c r="I20" s="508"/>
      <c r="J20" s="509"/>
    </row>
    <row r="21" spans="2:10" x14ac:dyDescent="0.2">
      <c r="B21" s="524"/>
      <c r="C21" s="525"/>
      <c r="D21" s="525"/>
      <c r="E21" s="525"/>
      <c r="F21" s="525"/>
      <c r="G21" s="525"/>
      <c r="H21" s="525"/>
      <c r="I21" s="525"/>
      <c r="J21" s="526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4"/>
      <c r="C23" s="505"/>
      <c r="D23" s="505"/>
      <c r="E23" s="505"/>
      <c r="F23" s="505"/>
      <c r="G23" s="505"/>
      <c r="H23" s="505"/>
      <c r="I23" s="505"/>
      <c r="J23" s="506"/>
    </row>
    <row r="24" spans="2:10" x14ac:dyDescent="0.2">
      <c r="B24" s="507"/>
      <c r="C24" s="508"/>
      <c r="D24" s="508"/>
      <c r="E24" s="508"/>
      <c r="F24" s="508"/>
      <c r="G24" s="508"/>
      <c r="H24" s="508"/>
      <c r="I24" s="508"/>
      <c r="J24" s="509"/>
    </row>
    <row r="25" spans="2:10" x14ac:dyDescent="0.2">
      <c r="B25" s="507"/>
      <c r="C25" s="508"/>
      <c r="D25" s="508"/>
      <c r="E25" s="508"/>
      <c r="F25" s="508"/>
      <c r="G25" s="508"/>
      <c r="H25" s="508"/>
      <c r="I25" s="508"/>
      <c r="J25" s="509"/>
    </row>
    <row r="26" spans="2:10" x14ac:dyDescent="0.2">
      <c r="B26" s="507"/>
      <c r="C26" s="508"/>
      <c r="D26" s="508"/>
      <c r="E26" s="508"/>
      <c r="F26" s="508"/>
      <c r="G26" s="508"/>
      <c r="H26" s="508"/>
      <c r="I26" s="508"/>
      <c r="J26" s="509"/>
    </row>
    <row r="27" spans="2:10" x14ac:dyDescent="0.2">
      <c r="B27" s="507"/>
      <c r="C27" s="508"/>
      <c r="D27" s="508"/>
      <c r="E27" s="508"/>
      <c r="F27" s="508"/>
      <c r="G27" s="508"/>
      <c r="H27" s="508"/>
      <c r="I27" s="508"/>
      <c r="J27" s="509"/>
    </row>
    <row r="28" spans="2:10" x14ac:dyDescent="0.2">
      <c r="B28" s="507"/>
      <c r="C28" s="508"/>
      <c r="D28" s="508"/>
      <c r="E28" s="508"/>
      <c r="F28" s="508"/>
      <c r="G28" s="508"/>
      <c r="H28" s="508"/>
      <c r="I28" s="508"/>
      <c r="J28" s="509"/>
    </row>
    <row r="29" spans="2:10" x14ac:dyDescent="0.2">
      <c r="B29" s="507"/>
      <c r="C29" s="508"/>
      <c r="D29" s="508"/>
      <c r="E29" s="508"/>
      <c r="F29" s="508"/>
      <c r="G29" s="508"/>
      <c r="H29" s="508"/>
      <c r="I29" s="508"/>
      <c r="J29" s="509"/>
    </row>
    <row r="30" spans="2:10" x14ac:dyDescent="0.2">
      <c r="B30" s="507"/>
      <c r="C30" s="508"/>
      <c r="D30" s="508"/>
      <c r="E30" s="508"/>
      <c r="F30" s="508"/>
      <c r="G30" s="508"/>
      <c r="H30" s="508"/>
      <c r="I30" s="508"/>
      <c r="J30" s="509"/>
    </row>
    <row r="31" spans="2:10" x14ac:dyDescent="0.2">
      <c r="B31" s="507"/>
      <c r="C31" s="508"/>
      <c r="D31" s="508"/>
      <c r="E31" s="508"/>
      <c r="F31" s="508"/>
      <c r="G31" s="508"/>
      <c r="H31" s="508"/>
      <c r="I31" s="508"/>
      <c r="J31" s="509"/>
    </row>
    <row r="32" spans="2:10" x14ac:dyDescent="0.2">
      <c r="B32" s="507"/>
      <c r="C32" s="508"/>
      <c r="D32" s="508"/>
      <c r="E32" s="508"/>
      <c r="F32" s="508"/>
      <c r="G32" s="508"/>
      <c r="H32" s="508"/>
      <c r="I32" s="508"/>
      <c r="J32" s="509"/>
    </row>
    <row r="33" spans="2:10" x14ac:dyDescent="0.2">
      <c r="B33" s="507"/>
      <c r="C33" s="508"/>
      <c r="D33" s="508"/>
      <c r="E33" s="508"/>
      <c r="F33" s="508"/>
      <c r="G33" s="508"/>
      <c r="H33" s="508"/>
      <c r="I33" s="508"/>
      <c r="J33" s="509"/>
    </row>
    <row r="34" spans="2:10" x14ac:dyDescent="0.2">
      <c r="B34" s="507"/>
      <c r="C34" s="508"/>
      <c r="D34" s="508"/>
      <c r="E34" s="508"/>
      <c r="F34" s="508"/>
      <c r="G34" s="508"/>
      <c r="H34" s="508"/>
      <c r="I34" s="508"/>
      <c r="J34" s="509"/>
    </row>
    <row r="35" spans="2:10" x14ac:dyDescent="0.2">
      <c r="B35" s="507"/>
      <c r="C35" s="508"/>
      <c r="D35" s="508"/>
      <c r="E35" s="508"/>
      <c r="F35" s="508"/>
      <c r="G35" s="508"/>
      <c r="H35" s="508"/>
      <c r="I35" s="508"/>
      <c r="J35" s="509"/>
    </row>
    <row r="36" spans="2:10" x14ac:dyDescent="0.2">
      <c r="B36" s="507"/>
      <c r="C36" s="508"/>
      <c r="D36" s="508"/>
      <c r="E36" s="508"/>
      <c r="F36" s="508"/>
      <c r="G36" s="508"/>
      <c r="H36" s="508"/>
      <c r="I36" s="508"/>
      <c r="J36" s="509"/>
    </row>
    <row r="37" spans="2:10" x14ac:dyDescent="0.2">
      <c r="B37" s="524"/>
      <c r="C37" s="525"/>
      <c r="D37" s="525"/>
      <c r="E37" s="525"/>
      <c r="F37" s="525"/>
      <c r="G37" s="525"/>
      <c r="H37" s="525"/>
      <c r="I37" s="525"/>
      <c r="J37" s="526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4"/>
      <c r="C39" s="505"/>
      <c r="D39" s="505"/>
      <c r="E39" s="505"/>
      <c r="F39" s="505"/>
      <c r="G39" s="505"/>
      <c r="H39" s="505"/>
      <c r="I39" s="505"/>
      <c r="J39" s="506"/>
    </row>
    <row r="40" spans="2:10" x14ac:dyDescent="0.2">
      <c r="B40" s="507"/>
      <c r="C40" s="508"/>
      <c r="D40" s="508"/>
      <c r="E40" s="508"/>
      <c r="F40" s="508"/>
      <c r="G40" s="508"/>
      <c r="H40" s="508"/>
      <c r="I40" s="508"/>
      <c r="J40" s="509"/>
    </row>
    <row r="41" spans="2:10" x14ac:dyDescent="0.2">
      <c r="B41" s="507"/>
      <c r="C41" s="508"/>
      <c r="D41" s="508"/>
      <c r="E41" s="508"/>
      <c r="F41" s="508"/>
      <c r="G41" s="508"/>
      <c r="H41" s="508"/>
      <c r="I41" s="508"/>
      <c r="J41" s="509"/>
    </row>
    <row r="42" spans="2:10" x14ac:dyDescent="0.2">
      <c r="B42" s="507"/>
      <c r="C42" s="508"/>
      <c r="D42" s="508"/>
      <c r="E42" s="508"/>
      <c r="F42" s="508"/>
      <c r="G42" s="508"/>
      <c r="H42" s="508"/>
      <c r="I42" s="508"/>
      <c r="J42" s="509"/>
    </row>
    <row r="43" spans="2:10" x14ac:dyDescent="0.2">
      <c r="B43" s="507"/>
      <c r="C43" s="508"/>
      <c r="D43" s="508"/>
      <c r="E43" s="508"/>
      <c r="F43" s="508"/>
      <c r="G43" s="508"/>
      <c r="H43" s="508"/>
      <c r="I43" s="508"/>
      <c r="J43" s="509"/>
    </row>
    <row r="44" spans="2:10" x14ac:dyDescent="0.2">
      <c r="B44" s="507"/>
      <c r="C44" s="508"/>
      <c r="D44" s="508"/>
      <c r="E44" s="508"/>
      <c r="F44" s="508"/>
      <c r="G44" s="508"/>
      <c r="H44" s="508"/>
      <c r="I44" s="508"/>
      <c r="J44" s="509"/>
    </row>
    <row r="45" spans="2:10" x14ac:dyDescent="0.2">
      <c r="B45" s="507"/>
      <c r="C45" s="508"/>
      <c r="D45" s="508"/>
      <c r="E45" s="508"/>
      <c r="F45" s="508"/>
      <c r="G45" s="508"/>
      <c r="H45" s="508"/>
      <c r="I45" s="508"/>
      <c r="J45" s="509"/>
    </row>
    <row r="46" spans="2:10" x14ac:dyDescent="0.2">
      <c r="B46" s="507"/>
      <c r="C46" s="508"/>
      <c r="D46" s="508"/>
      <c r="E46" s="508"/>
      <c r="F46" s="508"/>
      <c r="G46" s="508"/>
      <c r="H46" s="508"/>
      <c r="I46" s="508"/>
      <c r="J46" s="509"/>
    </row>
    <row r="47" spans="2:10" x14ac:dyDescent="0.2">
      <c r="B47" s="507"/>
      <c r="C47" s="508"/>
      <c r="D47" s="508"/>
      <c r="E47" s="508"/>
      <c r="F47" s="508"/>
      <c r="G47" s="508"/>
      <c r="H47" s="508"/>
      <c r="I47" s="508"/>
      <c r="J47" s="509"/>
    </row>
    <row r="48" spans="2:10" x14ac:dyDescent="0.2">
      <c r="B48" s="507"/>
      <c r="C48" s="508"/>
      <c r="D48" s="508"/>
      <c r="E48" s="508"/>
      <c r="F48" s="508"/>
      <c r="G48" s="508"/>
      <c r="H48" s="508"/>
      <c r="I48" s="508"/>
      <c r="J48" s="509"/>
    </row>
    <row r="49" spans="2:10" x14ac:dyDescent="0.2">
      <c r="B49" s="507"/>
      <c r="C49" s="508"/>
      <c r="D49" s="508"/>
      <c r="E49" s="508"/>
      <c r="F49" s="508"/>
      <c r="G49" s="508"/>
      <c r="H49" s="508"/>
      <c r="I49" s="508"/>
      <c r="J49" s="509"/>
    </row>
    <row r="50" spans="2:10" x14ac:dyDescent="0.2">
      <c r="B50" s="507"/>
      <c r="C50" s="508"/>
      <c r="D50" s="508"/>
      <c r="E50" s="508"/>
      <c r="F50" s="508"/>
      <c r="G50" s="508"/>
      <c r="H50" s="508"/>
      <c r="I50" s="508"/>
      <c r="J50" s="509"/>
    </row>
    <row r="51" spans="2:10" x14ac:dyDescent="0.2">
      <c r="B51" s="507"/>
      <c r="C51" s="508"/>
      <c r="D51" s="508"/>
      <c r="E51" s="508"/>
      <c r="F51" s="508"/>
      <c r="G51" s="508"/>
      <c r="H51" s="508"/>
      <c r="I51" s="508"/>
      <c r="J51" s="509"/>
    </row>
    <row r="52" spans="2:10" x14ac:dyDescent="0.2">
      <c r="B52" s="507"/>
      <c r="C52" s="508"/>
      <c r="D52" s="508"/>
      <c r="E52" s="508"/>
      <c r="F52" s="508"/>
      <c r="G52" s="508"/>
      <c r="H52" s="508"/>
      <c r="I52" s="508"/>
      <c r="J52" s="509"/>
    </row>
    <row r="53" spans="2:10" x14ac:dyDescent="0.2">
      <c r="B53" s="507"/>
      <c r="C53" s="508"/>
      <c r="D53" s="508"/>
      <c r="E53" s="508"/>
      <c r="F53" s="508"/>
      <c r="G53" s="508"/>
      <c r="H53" s="508"/>
      <c r="I53" s="508"/>
      <c r="J53" s="509"/>
    </row>
    <row r="54" spans="2:10" x14ac:dyDescent="0.2">
      <c r="B54" s="507"/>
      <c r="C54" s="508"/>
      <c r="D54" s="508"/>
      <c r="E54" s="508"/>
      <c r="F54" s="508"/>
      <c r="G54" s="508"/>
      <c r="H54" s="508"/>
      <c r="I54" s="508"/>
      <c r="J54" s="509"/>
    </row>
    <row r="55" spans="2:10" x14ac:dyDescent="0.2">
      <c r="B55" s="507"/>
      <c r="C55" s="508"/>
      <c r="D55" s="508"/>
      <c r="E55" s="508"/>
      <c r="F55" s="508"/>
      <c r="G55" s="508"/>
      <c r="H55" s="508"/>
      <c r="I55" s="508"/>
      <c r="J55" s="509"/>
    </row>
    <row r="56" spans="2:10" x14ac:dyDescent="0.2">
      <c r="B56" s="507"/>
      <c r="C56" s="508"/>
      <c r="D56" s="508"/>
      <c r="E56" s="508"/>
      <c r="F56" s="508"/>
      <c r="G56" s="508"/>
      <c r="H56" s="508"/>
      <c r="I56" s="508"/>
      <c r="J56" s="509"/>
    </row>
    <row r="57" spans="2:10" ht="13.5" thickBot="1" x14ac:dyDescent="0.25">
      <c r="B57" s="510"/>
      <c r="C57" s="511"/>
      <c r="D57" s="511"/>
      <c r="E57" s="511"/>
      <c r="F57" s="511"/>
      <c r="G57" s="511"/>
      <c r="H57" s="511"/>
      <c r="I57" s="511"/>
      <c r="J57" s="512"/>
    </row>
    <row r="58" spans="2:10" ht="13.5" thickTop="1" x14ac:dyDescent="0.2"/>
  </sheetData>
  <sheetProtection algorithmName="SHA-512" hashValue="bF5qB60+DJdxskEgApQhKgD2lF+WO/HnL64sxi8qtDHYdxO7l8TB/JNaYD7Itd9v2S6Z4/L0I8544yoeZjA07A==" saltValue="shnZpJTt2YtpggM3UuzImg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pane="bottomLeft" activeCell="D20" sqref="D20"/>
    </sheetView>
  </sheetViews>
  <sheetFormatPr defaultColWidth="9.140625"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6" t="s">
        <v>448</v>
      </c>
      <c r="B1" s="576"/>
      <c r="C1" s="576"/>
      <c r="D1" s="576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7" t="s">
        <v>229</v>
      </c>
      <c r="B2" s="578"/>
      <c r="C2" s="578"/>
      <c r="D2" s="579"/>
    </row>
    <row r="3" spans="1:21" ht="15" customHeight="1" x14ac:dyDescent="0.2">
      <c r="A3" s="136" t="s">
        <v>11</v>
      </c>
      <c r="B3" s="580" t="s">
        <v>230</v>
      </c>
      <c r="C3" s="581"/>
      <c r="D3" s="137" t="s">
        <v>231</v>
      </c>
    </row>
    <row r="4" spans="1:21" ht="15" customHeight="1" x14ac:dyDescent="0.2">
      <c r="A4" s="417" t="s">
        <v>429</v>
      </c>
      <c r="B4" s="582"/>
      <c r="C4" s="583"/>
      <c r="D4" s="584" t="s">
        <v>232</v>
      </c>
    </row>
    <row r="5" spans="1:21" ht="24.95" customHeight="1" x14ac:dyDescent="0.2">
      <c r="A5" s="138" t="s">
        <v>504</v>
      </c>
      <c r="B5" s="139" t="s">
        <v>233</v>
      </c>
      <c r="C5" s="140" t="s">
        <v>234</v>
      </c>
      <c r="D5" s="585"/>
    </row>
    <row r="6" spans="1:21" ht="21.95" customHeight="1" x14ac:dyDescent="0.2">
      <c r="A6" s="237" t="s">
        <v>203</v>
      </c>
      <c r="B6" s="312">
        <v>1</v>
      </c>
      <c r="C6" s="344">
        <v>1</v>
      </c>
      <c r="D6" s="293" t="s">
        <v>460</v>
      </c>
      <c r="E6" s="455" t="s">
        <v>235</v>
      </c>
    </row>
    <row r="7" spans="1:21" ht="21.95" customHeight="1" x14ac:dyDescent="0.2">
      <c r="A7" s="238" t="s">
        <v>438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503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1</v>
      </c>
      <c r="C11" s="230">
        <f>SUM(C6:C10)</f>
        <v>1</v>
      </c>
      <c r="D11" s="292"/>
    </row>
    <row r="12" spans="1:21" ht="15" customHeight="1" x14ac:dyDescent="0.2">
      <c r="A12" s="291" t="s">
        <v>430</v>
      </c>
    </row>
    <row r="13" spans="1:21" s="61" customFormat="1" ht="30" customHeight="1" x14ac:dyDescent="0.2">
      <c r="A13" s="61" t="s">
        <v>505</v>
      </c>
      <c r="B13" s="586" t="s">
        <v>413</v>
      </c>
      <c r="C13" s="586"/>
      <c r="D13" s="586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519</v>
      </c>
    </row>
    <row r="16" spans="1:21" ht="15" customHeight="1" x14ac:dyDescent="0.2">
      <c r="A16" s="577" t="s">
        <v>229</v>
      </c>
      <c r="B16" s="578"/>
      <c r="C16" s="578"/>
      <c r="D16" s="579"/>
    </row>
    <row r="17" spans="1:21" ht="15" customHeight="1" x14ac:dyDescent="0.2">
      <c r="A17" s="141" t="s">
        <v>11</v>
      </c>
      <c r="B17" s="580" t="s">
        <v>230</v>
      </c>
      <c r="C17" s="581"/>
      <c r="D17" s="137" t="s">
        <v>231</v>
      </c>
    </row>
    <row r="18" spans="1:21" ht="15" customHeight="1" x14ac:dyDescent="0.2">
      <c r="A18" s="417" t="s">
        <v>429</v>
      </c>
      <c r="B18" s="582"/>
      <c r="C18" s="583"/>
      <c r="D18" s="584" t="s">
        <v>232</v>
      </c>
    </row>
    <row r="19" spans="1:21" ht="24.95" customHeight="1" x14ac:dyDescent="0.2">
      <c r="A19" s="138" t="s">
        <v>504</v>
      </c>
      <c r="B19" s="139" t="s">
        <v>233</v>
      </c>
      <c r="C19" s="142" t="s">
        <v>234</v>
      </c>
      <c r="D19" s="585"/>
    </row>
    <row r="20" spans="1:21" ht="21.95" customHeight="1" x14ac:dyDescent="0.2">
      <c r="A20" s="237" t="s">
        <v>203</v>
      </c>
      <c r="B20" s="312">
        <v>1</v>
      </c>
      <c r="C20" s="344">
        <v>1</v>
      </c>
      <c r="D20" s="293" t="s">
        <v>460</v>
      </c>
    </row>
    <row r="21" spans="1:21" ht="21.95" customHeight="1" x14ac:dyDescent="0.2">
      <c r="A21" s="238" t="s">
        <v>438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503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1</v>
      </c>
      <c r="C25" s="230">
        <f>SUM(C20:C24)</f>
        <v>1</v>
      </c>
      <c r="D25" s="292"/>
    </row>
    <row r="26" spans="1:21" ht="15" customHeight="1" x14ac:dyDescent="0.2">
      <c r="A26" s="291" t="s">
        <v>430</v>
      </c>
    </row>
    <row r="27" spans="1:21" s="61" customFormat="1" ht="30" customHeight="1" x14ac:dyDescent="0.2">
      <c r="A27" s="61" t="s">
        <v>505</v>
      </c>
      <c r="B27" s="586" t="s">
        <v>413</v>
      </c>
      <c r="C27" s="586"/>
      <c r="D27" s="586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519</v>
      </c>
    </row>
    <row r="29" spans="1:21" ht="12" customHeight="1" x14ac:dyDescent="0.2"/>
    <row r="30" spans="1:21" ht="15" customHeight="1" x14ac:dyDescent="0.2">
      <c r="A30" s="577" t="s">
        <v>229</v>
      </c>
      <c r="B30" s="578"/>
      <c r="C30" s="578"/>
      <c r="D30" s="579"/>
    </row>
    <row r="31" spans="1:21" ht="15" customHeight="1" x14ac:dyDescent="0.2">
      <c r="A31" s="141" t="s">
        <v>11</v>
      </c>
      <c r="B31" s="580" t="s">
        <v>230</v>
      </c>
      <c r="C31" s="581"/>
      <c r="D31" s="137" t="s">
        <v>231</v>
      </c>
    </row>
    <row r="32" spans="1:21" ht="15" customHeight="1" x14ac:dyDescent="0.2">
      <c r="A32" s="417" t="s">
        <v>429</v>
      </c>
      <c r="B32" s="582"/>
      <c r="C32" s="583"/>
      <c r="D32" s="584" t="s">
        <v>232</v>
      </c>
    </row>
    <row r="33" spans="1:21" ht="24.95" customHeight="1" x14ac:dyDescent="0.2">
      <c r="A33" s="138" t="s">
        <v>504</v>
      </c>
      <c r="B33" s="139" t="s">
        <v>233</v>
      </c>
      <c r="C33" s="142" t="s">
        <v>234</v>
      </c>
      <c r="D33" s="585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438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503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430</v>
      </c>
    </row>
    <row r="41" spans="1:21" s="61" customFormat="1" ht="30" customHeight="1" x14ac:dyDescent="0.2">
      <c r="A41" s="61" t="s">
        <v>505</v>
      </c>
      <c r="B41" s="586" t="s">
        <v>413</v>
      </c>
      <c r="C41" s="586"/>
      <c r="D41" s="586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519</v>
      </c>
    </row>
    <row r="43" spans="1:21" ht="10.5" customHeight="1" x14ac:dyDescent="0.2"/>
    <row r="44" spans="1:21" ht="15" customHeight="1" x14ac:dyDescent="0.2">
      <c r="A44" s="577" t="s">
        <v>229</v>
      </c>
      <c r="B44" s="578"/>
      <c r="C44" s="578"/>
      <c r="D44" s="579"/>
    </row>
    <row r="45" spans="1:21" ht="15" customHeight="1" x14ac:dyDescent="0.2">
      <c r="A45" s="141" t="s">
        <v>11</v>
      </c>
      <c r="B45" s="580" t="s">
        <v>230</v>
      </c>
      <c r="C45" s="581"/>
      <c r="D45" s="137" t="s">
        <v>231</v>
      </c>
    </row>
    <row r="46" spans="1:21" ht="15" customHeight="1" x14ac:dyDescent="0.2">
      <c r="A46" s="417" t="s">
        <v>429</v>
      </c>
      <c r="B46" s="582"/>
      <c r="C46" s="583"/>
      <c r="D46" s="584" t="s">
        <v>232</v>
      </c>
    </row>
    <row r="47" spans="1:21" ht="24.95" customHeight="1" x14ac:dyDescent="0.2">
      <c r="A47" s="138" t="s">
        <v>504</v>
      </c>
      <c r="B47" s="139" t="s">
        <v>233</v>
      </c>
      <c r="C47" s="142" t="s">
        <v>234</v>
      </c>
      <c r="D47" s="585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438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503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430</v>
      </c>
    </row>
    <row r="55" spans="1:21" s="61" customFormat="1" ht="30" customHeight="1" x14ac:dyDescent="0.2">
      <c r="A55" s="61" t="s">
        <v>505</v>
      </c>
      <c r="B55" s="586" t="s">
        <v>413</v>
      </c>
      <c r="C55" s="586"/>
      <c r="D55" s="586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519</v>
      </c>
    </row>
    <row r="57" spans="1:21" ht="24.95" customHeight="1" x14ac:dyDescent="0.2"/>
    <row r="58" spans="1:21" ht="15" customHeight="1" x14ac:dyDescent="0.2">
      <c r="A58" s="577" t="s">
        <v>229</v>
      </c>
      <c r="B58" s="578"/>
      <c r="C58" s="578"/>
      <c r="D58" s="579"/>
    </row>
    <row r="59" spans="1:21" ht="15" customHeight="1" x14ac:dyDescent="0.2">
      <c r="A59" s="141" t="s">
        <v>11</v>
      </c>
      <c r="B59" s="580" t="s">
        <v>230</v>
      </c>
      <c r="C59" s="581"/>
      <c r="D59" s="137" t="s">
        <v>231</v>
      </c>
    </row>
    <row r="60" spans="1:21" ht="15" customHeight="1" x14ac:dyDescent="0.2">
      <c r="A60" s="417" t="s">
        <v>429</v>
      </c>
      <c r="B60" s="582"/>
      <c r="C60" s="583"/>
      <c r="D60" s="584" t="s">
        <v>232</v>
      </c>
    </row>
    <row r="61" spans="1:21" ht="24.95" customHeight="1" x14ac:dyDescent="0.2">
      <c r="A61" s="138" t="s">
        <v>504</v>
      </c>
      <c r="B61" s="139" t="s">
        <v>233</v>
      </c>
      <c r="C61" s="142" t="s">
        <v>234</v>
      </c>
      <c r="D61" s="585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438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503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430</v>
      </c>
    </row>
    <row r="69" spans="1:21" s="61" customFormat="1" ht="30" customHeight="1" x14ac:dyDescent="0.2">
      <c r="A69" s="61" t="s">
        <v>505</v>
      </c>
      <c r="B69" s="586" t="s">
        <v>413</v>
      </c>
      <c r="C69" s="586"/>
      <c r="D69" s="586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519</v>
      </c>
    </row>
    <row r="71" spans="1:21" ht="11.25" customHeight="1" x14ac:dyDescent="0.2"/>
    <row r="72" spans="1:21" ht="15" customHeight="1" x14ac:dyDescent="0.2">
      <c r="A72" s="577" t="s">
        <v>229</v>
      </c>
      <c r="B72" s="578"/>
      <c r="C72" s="578"/>
      <c r="D72" s="579"/>
    </row>
    <row r="73" spans="1:21" ht="15" customHeight="1" x14ac:dyDescent="0.2">
      <c r="A73" s="444" t="s">
        <v>11</v>
      </c>
      <c r="B73" s="580" t="s">
        <v>230</v>
      </c>
      <c r="C73" s="581"/>
      <c r="D73" s="137" t="s">
        <v>231</v>
      </c>
    </row>
    <row r="74" spans="1:21" ht="15" customHeight="1" x14ac:dyDescent="0.2">
      <c r="A74" s="417" t="s">
        <v>429</v>
      </c>
      <c r="B74" s="582"/>
      <c r="C74" s="583"/>
      <c r="D74" s="584" t="s">
        <v>232</v>
      </c>
    </row>
    <row r="75" spans="1:21" ht="24.95" customHeight="1" x14ac:dyDescent="0.2">
      <c r="A75" s="138" t="s">
        <v>504</v>
      </c>
      <c r="B75" s="139" t="s">
        <v>233</v>
      </c>
      <c r="C75" s="142" t="s">
        <v>234</v>
      </c>
      <c r="D75" s="585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438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503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430</v>
      </c>
    </row>
    <row r="83" spans="1:21" s="61" customFormat="1" ht="30" customHeight="1" x14ac:dyDescent="0.2">
      <c r="A83" s="61" t="s">
        <v>505</v>
      </c>
      <c r="B83" s="586" t="s">
        <v>413</v>
      </c>
      <c r="C83" s="586"/>
      <c r="D83" s="586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519</v>
      </c>
    </row>
    <row r="85" spans="1:21" ht="12" customHeight="1" x14ac:dyDescent="0.2"/>
    <row r="86" spans="1:21" ht="15" customHeight="1" x14ac:dyDescent="0.2">
      <c r="A86" s="577" t="s">
        <v>229</v>
      </c>
      <c r="B86" s="578"/>
      <c r="C86" s="578"/>
      <c r="D86" s="579"/>
    </row>
    <row r="87" spans="1:21" ht="15" customHeight="1" x14ac:dyDescent="0.2">
      <c r="A87" s="444" t="s">
        <v>11</v>
      </c>
      <c r="B87" s="580" t="s">
        <v>230</v>
      </c>
      <c r="C87" s="581"/>
      <c r="D87" s="137" t="s">
        <v>231</v>
      </c>
    </row>
    <row r="88" spans="1:21" ht="15" customHeight="1" x14ac:dyDescent="0.2">
      <c r="A88" s="417" t="s">
        <v>429</v>
      </c>
      <c r="B88" s="582"/>
      <c r="C88" s="583"/>
      <c r="D88" s="584" t="s">
        <v>232</v>
      </c>
    </row>
    <row r="89" spans="1:21" ht="24.95" customHeight="1" x14ac:dyDescent="0.2">
      <c r="A89" s="138" t="s">
        <v>504</v>
      </c>
      <c r="B89" s="139" t="s">
        <v>233</v>
      </c>
      <c r="C89" s="142" t="s">
        <v>234</v>
      </c>
      <c r="D89" s="585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438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503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430</v>
      </c>
    </row>
    <row r="97" spans="1:21" s="61" customFormat="1" ht="30" customHeight="1" x14ac:dyDescent="0.2">
      <c r="A97" s="61" t="s">
        <v>505</v>
      </c>
      <c r="B97" s="586" t="s">
        <v>413</v>
      </c>
      <c r="C97" s="586"/>
      <c r="D97" s="586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519</v>
      </c>
    </row>
    <row r="99" spans="1:21" ht="12" customHeight="1" x14ac:dyDescent="0.2"/>
    <row r="100" spans="1:21" ht="15" customHeight="1" x14ac:dyDescent="0.2">
      <c r="A100" s="577" t="s">
        <v>229</v>
      </c>
      <c r="B100" s="578"/>
      <c r="C100" s="578"/>
      <c r="D100" s="579"/>
    </row>
    <row r="101" spans="1:21" ht="15" customHeight="1" x14ac:dyDescent="0.2">
      <c r="A101" s="444" t="s">
        <v>11</v>
      </c>
      <c r="B101" s="580" t="s">
        <v>230</v>
      </c>
      <c r="C101" s="581"/>
      <c r="D101" s="137" t="s">
        <v>231</v>
      </c>
    </row>
    <row r="102" spans="1:21" ht="15" customHeight="1" x14ac:dyDescent="0.2">
      <c r="A102" s="417" t="s">
        <v>429</v>
      </c>
      <c r="B102" s="582"/>
      <c r="C102" s="583"/>
      <c r="D102" s="584" t="s">
        <v>232</v>
      </c>
    </row>
    <row r="103" spans="1:21" ht="24.95" customHeight="1" x14ac:dyDescent="0.2">
      <c r="A103" s="138" t="s">
        <v>504</v>
      </c>
      <c r="B103" s="139" t="s">
        <v>233</v>
      </c>
      <c r="C103" s="142" t="s">
        <v>234</v>
      </c>
      <c r="D103" s="585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438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503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430</v>
      </c>
    </row>
    <row r="111" spans="1:21" s="61" customFormat="1" ht="30" customHeight="1" x14ac:dyDescent="0.2">
      <c r="A111" s="61" t="s">
        <v>505</v>
      </c>
      <c r="B111" s="586" t="s">
        <v>413</v>
      </c>
      <c r="C111" s="586"/>
      <c r="D111" s="586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519</v>
      </c>
    </row>
    <row r="113" spans="1:21" ht="12" customHeight="1" x14ac:dyDescent="0.2"/>
    <row r="114" spans="1:21" ht="15" customHeight="1" x14ac:dyDescent="0.2">
      <c r="A114" s="577" t="s">
        <v>229</v>
      </c>
      <c r="B114" s="578"/>
      <c r="C114" s="578"/>
      <c r="D114" s="579"/>
    </row>
    <row r="115" spans="1:21" ht="15" customHeight="1" x14ac:dyDescent="0.2">
      <c r="A115" s="444" t="s">
        <v>11</v>
      </c>
      <c r="B115" s="580" t="s">
        <v>230</v>
      </c>
      <c r="C115" s="581"/>
      <c r="D115" s="137" t="s">
        <v>231</v>
      </c>
    </row>
    <row r="116" spans="1:21" ht="15" customHeight="1" x14ac:dyDescent="0.2">
      <c r="A116" s="417" t="s">
        <v>429</v>
      </c>
      <c r="B116" s="582"/>
      <c r="C116" s="583"/>
      <c r="D116" s="584" t="s">
        <v>232</v>
      </c>
    </row>
    <row r="117" spans="1:21" ht="24.95" customHeight="1" x14ac:dyDescent="0.2">
      <c r="A117" s="138" t="s">
        <v>504</v>
      </c>
      <c r="B117" s="139" t="s">
        <v>233</v>
      </c>
      <c r="C117" s="142" t="s">
        <v>234</v>
      </c>
      <c r="D117" s="585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438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503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430</v>
      </c>
    </row>
    <row r="125" spans="1:21" s="61" customFormat="1" ht="30" customHeight="1" x14ac:dyDescent="0.2">
      <c r="A125" s="61" t="s">
        <v>505</v>
      </c>
      <c r="B125" s="586" t="s">
        <v>413</v>
      </c>
      <c r="C125" s="586"/>
      <c r="D125" s="586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519</v>
      </c>
    </row>
    <row r="127" spans="1:21" ht="11.25" customHeight="1" x14ac:dyDescent="0.2"/>
    <row r="128" spans="1:21" ht="15" customHeight="1" x14ac:dyDescent="0.2">
      <c r="A128" s="577" t="s">
        <v>229</v>
      </c>
      <c r="B128" s="578"/>
      <c r="C128" s="578"/>
      <c r="D128" s="579"/>
    </row>
    <row r="129" spans="1:21" ht="15" customHeight="1" x14ac:dyDescent="0.2">
      <c r="A129" s="444" t="s">
        <v>11</v>
      </c>
      <c r="B129" s="580" t="s">
        <v>230</v>
      </c>
      <c r="C129" s="581"/>
      <c r="D129" s="137" t="s">
        <v>231</v>
      </c>
    </row>
    <row r="130" spans="1:21" ht="15" customHeight="1" x14ac:dyDescent="0.2">
      <c r="A130" s="417" t="s">
        <v>429</v>
      </c>
      <c r="B130" s="582"/>
      <c r="C130" s="583"/>
      <c r="D130" s="584" t="s">
        <v>232</v>
      </c>
    </row>
    <row r="131" spans="1:21" ht="24.95" customHeight="1" x14ac:dyDescent="0.2">
      <c r="A131" s="138" t="s">
        <v>504</v>
      </c>
      <c r="B131" s="139" t="s">
        <v>233</v>
      </c>
      <c r="C131" s="142" t="s">
        <v>234</v>
      </c>
      <c r="D131" s="585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438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503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430</v>
      </c>
    </row>
    <row r="139" spans="1:21" s="61" customFormat="1" ht="30" customHeight="1" x14ac:dyDescent="0.2">
      <c r="A139" s="61" t="s">
        <v>505</v>
      </c>
      <c r="B139" s="586" t="s">
        <v>413</v>
      </c>
      <c r="C139" s="586"/>
      <c r="D139" s="586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519</v>
      </c>
    </row>
    <row r="141" spans="1:21" ht="12" customHeight="1" x14ac:dyDescent="0.2"/>
    <row r="142" spans="1:21" ht="15" customHeight="1" x14ac:dyDescent="0.2">
      <c r="A142" s="577" t="s">
        <v>229</v>
      </c>
      <c r="B142" s="578"/>
      <c r="C142" s="578"/>
      <c r="D142" s="579"/>
    </row>
    <row r="143" spans="1:21" ht="15" customHeight="1" x14ac:dyDescent="0.2">
      <c r="A143" s="444" t="s">
        <v>11</v>
      </c>
      <c r="B143" s="580" t="s">
        <v>230</v>
      </c>
      <c r="C143" s="581"/>
      <c r="D143" s="137" t="s">
        <v>231</v>
      </c>
    </row>
    <row r="144" spans="1:21" ht="15" customHeight="1" x14ac:dyDescent="0.2">
      <c r="A144" s="417" t="s">
        <v>429</v>
      </c>
      <c r="B144" s="582"/>
      <c r="C144" s="583"/>
      <c r="D144" s="584" t="s">
        <v>232</v>
      </c>
    </row>
    <row r="145" spans="1:21" ht="24.95" customHeight="1" x14ac:dyDescent="0.2">
      <c r="A145" s="138" t="s">
        <v>504</v>
      </c>
      <c r="B145" s="139" t="s">
        <v>233</v>
      </c>
      <c r="C145" s="142" t="s">
        <v>234</v>
      </c>
      <c r="D145" s="585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438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503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430</v>
      </c>
    </row>
    <row r="153" spans="1:21" s="61" customFormat="1" ht="30" customHeight="1" x14ac:dyDescent="0.2">
      <c r="A153" s="61" t="s">
        <v>505</v>
      </c>
      <c r="B153" s="586" t="s">
        <v>413</v>
      </c>
      <c r="C153" s="586"/>
      <c r="D153" s="586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519</v>
      </c>
    </row>
    <row r="155" spans="1:21" ht="13.5" customHeight="1" x14ac:dyDescent="0.2"/>
    <row r="156" spans="1:21" ht="15" customHeight="1" x14ac:dyDescent="0.2">
      <c r="A156" s="577" t="s">
        <v>229</v>
      </c>
      <c r="B156" s="578"/>
      <c r="C156" s="578"/>
      <c r="D156" s="579"/>
    </row>
    <row r="157" spans="1:21" ht="15" customHeight="1" x14ac:dyDescent="0.2">
      <c r="A157" s="444" t="s">
        <v>11</v>
      </c>
      <c r="B157" s="580" t="s">
        <v>230</v>
      </c>
      <c r="C157" s="581"/>
      <c r="D157" s="137" t="s">
        <v>231</v>
      </c>
    </row>
    <row r="158" spans="1:21" ht="15" customHeight="1" x14ac:dyDescent="0.2">
      <c r="A158" s="417" t="s">
        <v>429</v>
      </c>
      <c r="B158" s="582"/>
      <c r="C158" s="583"/>
      <c r="D158" s="584" t="s">
        <v>232</v>
      </c>
    </row>
    <row r="159" spans="1:21" ht="24.95" customHeight="1" x14ac:dyDescent="0.2">
      <c r="A159" s="138" t="s">
        <v>504</v>
      </c>
      <c r="B159" s="139" t="s">
        <v>233</v>
      </c>
      <c r="C159" s="142" t="s">
        <v>234</v>
      </c>
      <c r="D159" s="585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438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503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430</v>
      </c>
    </row>
    <row r="167" spans="1:21" s="61" customFormat="1" ht="30" customHeight="1" x14ac:dyDescent="0.2">
      <c r="A167" s="61" t="s">
        <v>505</v>
      </c>
      <c r="B167" s="586" t="s">
        <v>413</v>
      </c>
      <c r="C167" s="586"/>
      <c r="D167" s="586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519</v>
      </c>
    </row>
    <row r="169" spans="1:21" ht="12.75" customHeight="1" x14ac:dyDescent="0.2"/>
    <row r="170" spans="1:21" ht="15" customHeight="1" x14ac:dyDescent="0.2">
      <c r="A170" s="577" t="s">
        <v>229</v>
      </c>
      <c r="B170" s="578"/>
      <c r="C170" s="578"/>
      <c r="D170" s="579"/>
    </row>
    <row r="171" spans="1:21" ht="15" customHeight="1" x14ac:dyDescent="0.2">
      <c r="A171" s="444" t="s">
        <v>11</v>
      </c>
      <c r="B171" s="580" t="s">
        <v>230</v>
      </c>
      <c r="C171" s="581"/>
      <c r="D171" s="137" t="s">
        <v>231</v>
      </c>
    </row>
    <row r="172" spans="1:21" ht="15" customHeight="1" x14ac:dyDescent="0.2">
      <c r="A172" s="417" t="s">
        <v>429</v>
      </c>
      <c r="B172" s="582"/>
      <c r="C172" s="583"/>
      <c r="D172" s="584" t="s">
        <v>232</v>
      </c>
    </row>
    <row r="173" spans="1:21" ht="24.95" customHeight="1" x14ac:dyDescent="0.2">
      <c r="A173" s="138" t="s">
        <v>504</v>
      </c>
      <c r="B173" s="139" t="s">
        <v>233</v>
      </c>
      <c r="C173" s="142" t="s">
        <v>234</v>
      </c>
      <c r="D173" s="585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438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503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430</v>
      </c>
    </row>
    <row r="181" spans="1:21" s="61" customFormat="1" ht="30" customHeight="1" x14ac:dyDescent="0.2">
      <c r="A181" s="61" t="s">
        <v>505</v>
      </c>
      <c r="B181" s="586" t="s">
        <v>413</v>
      </c>
      <c r="C181" s="586"/>
      <c r="D181" s="586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519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7" t="s">
        <v>229</v>
      </c>
      <c r="B184" s="578"/>
      <c r="C184" s="578"/>
      <c r="D184" s="579"/>
    </row>
    <row r="185" spans="1:21" ht="15" customHeight="1" x14ac:dyDescent="0.2">
      <c r="A185" s="464" t="s">
        <v>11</v>
      </c>
      <c r="B185" s="580" t="s">
        <v>230</v>
      </c>
      <c r="C185" s="581"/>
      <c r="D185" s="137" t="s">
        <v>231</v>
      </c>
    </row>
    <row r="186" spans="1:21" ht="15" customHeight="1" x14ac:dyDescent="0.2">
      <c r="A186" s="417" t="s">
        <v>429</v>
      </c>
      <c r="B186" s="582"/>
      <c r="C186" s="583"/>
      <c r="D186" s="584" t="s">
        <v>232</v>
      </c>
    </row>
    <row r="187" spans="1:21" ht="24.95" customHeight="1" x14ac:dyDescent="0.2">
      <c r="A187" s="138" t="s">
        <v>504</v>
      </c>
      <c r="B187" s="139" t="s">
        <v>233</v>
      </c>
      <c r="C187" s="142" t="s">
        <v>234</v>
      </c>
      <c r="D187" s="585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438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503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430</v>
      </c>
    </row>
    <row r="195" spans="1:21" s="61" customFormat="1" ht="30" customHeight="1" x14ac:dyDescent="0.2">
      <c r="A195" s="61" t="s">
        <v>505</v>
      </c>
      <c r="B195" s="586" t="s">
        <v>413</v>
      </c>
      <c r="C195" s="586"/>
      <c r="D195" s="586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519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7" t="s">
        <v>229</v>
      </c>
      <c r="B198" s="578"/>
      <c r="C198" s="578"/>
      <c r="D198" s="579"/>
    </row>
    <row r="199" spans="1:21" ht="15" customHeight="1" x14ac:dyDescent="0.2">
      <c r="A199" s="464" t="s">
        <v>11</v>
      </c>
      <c r="B199" s="580" t="s">
        <v>230</v>
      </c>
      <c r="C199" s="581"/>
      <c r="D199" s="137" t="s">
        <v>231</v>
      </c>
    </row>
    <row r="200" spans="1:21" ht="15" customHeight="1" x14ac:dyDescent="0.2">
      <c r="A200" s="417" t="s">
        <v>429</v>
      </c>
      <c r="B200" s="582"/>
      <c r="C200" s="583"/>
      <c r="D200" s="584" t="s">
        <v>232</v>
      </c>
    </row>
    <row r="201" spans="1:21" ht="24.95" customHeight="1" x14ac:dyDescent="0.2">
      <c r="A201" s="138" t="s">
        <v>504</v>
      </c>
      <c r="B201" s="139" t="s">
        <v>233</v>
      </c>
      <c r="C201" s="142" t="s">
        <v>234</v>
      </c>
      <c r="D201" s="585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438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503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430</v>
      </c>
    </row>
    <row r="209" spans="1:21" s="61" customFormat="1" ht="30" customHeight="1" x14ac:dyDescent="0.2">
      <c r="A209" s="61" t="s">
        <v>505</v>
      </c>
      <c r="B209" s="586" t="s">
        <v>413</v>
      </c>
      <c r="C209" s="586"/>
      <c r="D209" s="586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519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7" t="s">
        <v>229</v>
      </c>
      <c r="B212" s="578"/>
      <c r="C212" s="578"/>
      <c r="D212" s="579"/>
    </row>
    <row r="213" spans="1:21" ht="15" customHeight="1" x14ac:dyDescent="0.2">
      <c r="A213" s="464" t="s">
        <v>11</v>
      </c>
      <c r="B213" s="580" t="s">
        <v>230</v>
      </c>
      <c r="C213" s="581"/>
      <c r="D213" s="137" t="s">
        <v>231</v>
      </c>
    </row>
    <row r="214" spans="1:21" ht="15" customHeight="1" x14ac:dyDescent="0.2">
      <c r="A214" s="417" t="s">
        <v>429</v>
      </c>
      <c r="B214" s="582"/>
      <c r="C214" s="583"/>
      <c r="D214" s="584" t="s">
        <v>232</v>
      </c>
    </row>
    <row r="215" spans="1:21" ht="24.95" customHeight="1" x14ac:dyDescent="0.2">
      <c r="A215" s="138" t="s">
        <v>504</v>
      </c>
      <c r="B215" s="139" t="s">
        <v>233</v>
      </c>
      <c r="C215" s="142" t="s">
        <v>234</v>
      </c>
      <c r="D215" s="585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438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503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430</v>
      </c>
    </row>
    <row r="223" spans="1:21" s="61" customFormat="1" ht="30" customHeight="1" x14ac:dyDescent="0.2">
      <c r="A223" s="61" t="s">
        <v>505</v>
      </c>
      <c r="B223" s="586" t="s">
        <v>413</v>
      </c>
      <c r="C223" s="586"/>
      <c r="D223" s="586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519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7" t="s">
        <v>229</v>
      </c>
      <c r="B226" s="578"/>
      <c r="C226" s="578"/>
      <c r="D226" s="579"/>
    </row>
    <row r="227" spans="1:21" ht="15" customHeight="1" x14ac:dyDescent="0.2">
      <c r="A227" s="464" t="s">
        <v>11</v>
      </c>
      <c r="B227" s="580" t="s">
        <v>230</v>
      </c>
      <c r="C227" s="581"/>
      <c r="D227" s="137" t="s">
        <v>231</v>
      </c>
    </row>
    <row r="228" spans="1:21" ht="15" customHeight="1" x14ac:dyDescent="0.2">
      <c r="A228" s="417" t="s">
        <v>429</v>
      </c>
      <c r="B228" s="582"/>
      <c r="C228" s="583"/>
      <c r="D228" s="584" t="s">
        <v>232</v>
      </c>
    </row>
    <row r="229" spans="1:21" ht="24.95" customHeight="1" x14ac:dyDescent="0.2">
      <c r="A229" s="138" t="s">
        <v>504</v>
      </c>
      <c r="B229" s="139" t="s">
        <v>233</v>
      </c>
      <c r="C229" s="142" t="s">
        <v>234</v>
      </c>
      <c r="D229" s="585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438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503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430</v>
      </c>
    </row>
    <row r="237" spans="1:21" s="61" customFormat="1" ht="30" customHeight="1" x14ac:dyDescent="0.2">
      <c r="A237" s="61" t="s">
        <v>505</v>
      </c>
      <c r="B237" s="586" t="s">
        <v>413</v>
      </c>
      <c r="C237" s="586"/>
      <c r="D237" s="586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519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7" t="s">
        <v>229</v>
      </c>
      <c r="B240" s="578"/>
      <c r="C240" s="578"/>
      <c r="D240" s="579"/>
    </row>
    <row r="241" spans="1:21" ht="15" customHeight="1" x14ac:dyDescent="0.2">
      <c r="A241" s="464" t="s">
        <v>11</v>
      </c>
      <c r="B241" s="580" t="s">
        <v>230</v>
      </c>
      <c r="C241" s="581"/>
      <c r="D241" s="137" t="s">
        <v>231</v>
      </c>
    </row>
    <row r="242" spans="1:21" ht="15" customHeight="1" x14ac:dyDescent="0.2">
      <c r="A242" s="417" t="s">
        <v>429</v>
      </c>
      <c r="B242" s="582"/>
      <c r="C242" s="583"/>
      <c r="D242" s="584" t="s">
        <v>232</v>
      </c>
    </row>
    <row r="243" spans="1:21" ht="24.95" customHeight="1" x14ac:dyDescent="0.2">
      <c r="A243" s="138" t="s">
        <v>504</v>
      </c>
      <c r="B243" s="139" t="s">
        <v>233</v>
      </c>
      <c r="C243" s="142" t="s">
        <v>234</v>
      </c>
      <c r="D243" s="585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438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503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430</v>
      </c>
    </row>
    <row r="251" spans="1:21" s="61" customFormat="1" ht="30" customHeight="1" x14ac:dyDescent="0.2">
      <c r="A251" s="61" t="s">
        <v>505</v>
      </c>
      <c r="B251" s="586" t="s">
        <v>413</v>
      </c>
      <c r="C251" s="586"/>
      <c r="D251" s="586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519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7" t="s">
        <v>229</v>
      </c>
      <c r="B254" s="578"/>
      <c r="C254" s="578"/>
      <c r="D254" s="579"/>
    </row>
    <row r="255" spans="1:21" ht="15" customHeight="1" x14ac:dyDescent="0.2">
      <c r="A255" s="464" t="s">
        <v>11</v>
      </c>
      <c r="B255" s="580" t="s">
        <v>230</v>
      </c>
      <c r="C255" s="581"/>
      <c r="D255" s="137" t="s">
        <v>231</v>
      </c>
    </row>
    <row r="256" spans="1:21" ht="15" customHeight="1" x14ac:dyDescent="0.2">
      <c r="A256" s="417" t="s">
        <v>429</v>
      </c>
      <c r="B256" s="582"/>
      <c r="C256" s="583"/>
      <c r="D256" s="584" t="s">
        <v>232</v>
      </c>
    </row>
    <row r="257" spans="1:21" ht="24.95" customHeight="1" x14ac:dyDescent="0.2">
      <c r="A257" s="138" t="s">
        <v>504</v>
      </c>
      <c r="B257" s="139" t="s">
        <v>233</v>
      </c>
      <c r="C257" s="142" t="s">
        <v>234</v>
      </c>
      <c r="D257" s="585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438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503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430</v>
      </c>
    </row>
    <row r="265" spans="1:21" s="61" customFormat="1" ht="30" customHeight="1" x14ac:dyDescent="0.2">
      <c r="A265" s="61" t="s">
        <v>505</v>
      </c>
      <c r="B265" s="586" t="s">
        <v>413</v>
      </c>
      <c r="C265" s="586"/>
      <c r="D265" s="586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519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7" t="s">
        <v>229</v>
      </c>
      <c r="B268" s="578"/>
      <c r="C268" s="578"/>
      <c r="D268" s="579"/>
    </row>
    <row r="269" spans="1:21" ht="15" customHeight="1" x14ac:dyDescent="0.2">
      <c r="A269" s="464" t="s">
        <v>11</v>
      </c>
      <c r="B269" s="580" t="s">
        <v>230</v>
      </c>
      <c r="C269" s="581"/>
      <c r="D269" s="137" t="s">
        <v>231</v>
      </c>
    </row>
    <row r="270" spans="1:21" ht="15" customHeight="1" x14ac:dyDescent="0.2">
      <c r="A270" s="417" t="s">
        <v>429</v>
      </c>
      <c r="B270" s="582"/>
      <c r="C270" s="583"/>
      <c r="D270" s="584" t="s">
        <v>232</v>
      </c>
    </row>
    <row r="271" spans="1:21" ht="24.95" customHeight="1" x14ac:dyDescent="0.2">
      <c r="A271" s="138" t="s">
        <v>504</v>
      </c>
      <c r="B271" s="139" t="s">
        <v>233</v>
      </c>
      <c r="C271" s="142" t="s">
        <v>234</v>
      </c>
      <c r="D271" s="585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438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503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430</v>
      </c>
    </row>
    <row r="279" spans="1:21" s="61" customFormat="1" ht="30" customHeight="1" x14ac:dyDescent="0.2">
      <c r="A279" s="61" t="s">
        <v>505</v>
      </c>
      <c r="B279" s="586" t="s">
        <v>413</v>
      </c>
      <c r="C279" s="586"/>
      <c r="D279" s="586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519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7" t="s">
        <v>229</v>
      </c>
      <c r="B282" s="578"/>
      <c r="C282" s="578"/>
      <c r="D282" s="579"/>
    </row>
    <row r="283" spans="1:21" ht="15" customHeight="1" x14ac:dyDescent="0.2">
      <c r="A283" s="464" t="s">
        <v>11</v>
      </c>
      <c r="B283" s="580" t="s">
        <v>230</v>
      </c>
      <c r="C283" s="581"/>
      <c r="D283" s="137" t="s">
        <v>231</v>
      </c>
    </row>
    <row r="284" spans="1:21" ht="15" customHeight="1" x14ac:dyDescent="0.2">
      <c r="A284" s="417" t="s">
        <v>429</v>
      </c>
      <c r="B284" s="582"/>
      <c r="C284" s="583"/>
      <c r="D284" s="584" t="s">
        <v>232</v>
      </c>
    </row>
    <row r="285" spans="1:21" ht="24.95" customHeight="1" x14ac:dyDescent="0.2">
      <c r="A285" s="138" t="s">
        <v>504</v>
      </c>
      <c r="B285" s="139" t="s">
        <v>233</v>
      </c>
      <c r="C285" s="142" t="s">
        <v>234</v>
      </c>
      <c r="D285" s="585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438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503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430</v>
      </c>
    </row>
    <row r="293" spans="1:21" s="61" customFormat="1" ht="30" customHeight="1" x14ac:dyDescent="0.2">
      <c r="A293" s="61" t="s">
        <v>505</v>
      </c>
      <c r="B293" s="586" t="s">
        <v>413</v>
      </c>
      <c r="C293" s="586"/>
      <c r="D293" s="586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519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7" t="s">
        <v>229</v>
      </c>
      <c r="B296" s="578"/>
      <c r="C296" s="578"/>
      <c r="D296" s="579"/>
    </row>
    <row r="297" spans="1:21" ht="15" customHeight="1" x14ac:dyDescent="0.2">
      <c r="A297" s="464" t="s">
        <v>11</v>
      </c>
      <c r="B297" s="580" t="s">
        <v>230</v>
      </c>
      <c r="C297" s="581"/>
      <c r="D297" s="137" t="s">
        <v>231</v>
      </c>
    </row>
    <row r="298" spans="1:21" ht="15" customHeight="1" x14ac:dyDescent="0.2">
      <c r="A298" s="417" t="s">
        <v>429</v>
      </c>
      <c r="B298" s="582"/>
      <c r="C298" s="583"/>
      <c r="D298" s="584" t="s">
        <v>232</v>
      </c>
    </row>
    <row r="299" spans="1:21" ht="24.95" customHeight="1" x14ac:dyDescent="0.2">
      <c r="A299" s="138" t="s">
        <v>504</v>
      </c>
      <c r="B299" s="139" t="s">
        <v>233</v>
      </c>
      <c r="C299" s="142" t="s">
        <v>234</v>
      </c>
      <c r="D299" s="585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438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503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430</v>
      </c>
    </row>
    <row r="307" spans="1:21" s="61" customFormat="1" ht="30" customHeight="1" x14ac:dyDescent="0.2">
      <c r="A307" s="61" t="s">
        <v>505</v>
      </c>
      <c r="B307" s="586" t="s">
        <v>413</v>
      </c>
      <c r="C307" s="586"/>
      <c r="D307" s="586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519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7" t="s">
        <v>229</v>
      </c>
      <c r="B310" s="578"/>
      <c r="C310" s="578"/>
      <c r="D310" s="579"/>
    </row>
    <row r="311" spans="1:21" ht="15" customHeight="1" x14ac:dyDescent="0.2">
      <c r="A311" s="464" t="s">
        <v>11</v>
      </c>
      <c r="B311" s="580" t="s">
        <v>230</v>
      </c>
      <c r="C311" s="581"/>
      <c r="D311" s="137" t="s">
        <v>231</v>
      </c>
    </row>
    <row r="312" spans="1:21" ht="15" customHeight="1" x14ac:dyDescent="0.2">
      <c r="A312" s="417" t="s">
        <v>429</v>
      </c>
      <c r="B312" s="582"/>
      <c r="C312" s="583"/>
      <c r="D312" s="584" t="s">
        <v>232</v>
      </c>
    </row>
    <row r="313" spans="1:21" ht="24.95" customHeight="1" x14ac:dyDescent="0.2">
      <c r="A313" s="138" t="s">
        <v>504</v>
      </c>
      <c r="B313" s="139" t="s">
        <v>233</v>
      </c>
      <c r="C313" s="142" t="s">
        <v>234</v>
      </c>
      <c r="D313" s="585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438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503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430</v>
      </c>
    </row>
    <row r="321" spans="1:21" s="61" customFormat="1" ht="30" customHeight="1" x14ac:dyDescent="0.2">
      <c r="A321" s="61" t="s">
        <v>505</v>
      </c>
      <c r="B321" s="586" t="s">
        <v>413</v>
      </c>
      <c r="C321" s="586"/>
      <c r="D321" s="586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519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459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460</v>
      </c>
      <c r="B501" s="459"/>
      <c r="C501" s="462"/>
      <c r="D501" s="462"/>
    </row>
    <row r="502" spans="1:7" s="454" customFormat="1" ht="11.25" x14ac:dyDescent="0.2">
      <c r="A502" s="454" t="s">
        <v>461</v>
      </c>
      <c r="B502" s="459"/>
      <c r="C502" s="462"/>
      <c r="D502" s="462"/>
    </row>
    <row r="503" spans="1:7" s="454" customFormat="1" ht="11.25" x14ac:dyDescent="0.2">
      <c r="A503" s="454" t="s">
        <v>462</v>
      </c>
      <c r="B503" s="459"/>
      <c r="C503" s="462"/>
      <c r="D503" s="462"/>
    </row>
    <row r="504" spans="1:7" s="454" customFormat="1" ht="11.25" x14ac:dyDescent="0.2">
      <c r="A504" s="454" t="s">
        <v>463</v>
      </c>
      <c r="B504" s="459"/>
      <c r="C504" s="462"/>
      <c r="D504" s="462"/>
    </row>
    <row r="505" spans="1:7" s="454" customFormat="1" ht="11.25" x14ac:dyDescent="0.2">
      <c r="A505" s="454" t="s">
        <v>464</v>
      </c>
      <c r="B505" s="459"/>
      <c r="C505" s="462"/>
      <c r="D505" s="462"/>
    </row>
    <row r="506" spans="1:7" s="454" customFormat="1" ht="11.25" x14ac:dyDescent="0.2">
      <c r="A506" s="454" t="s">
        <v>465</v>
      </c>
      <c r="B506" s="459"/>
      <c r="C506" s="462"/>
      <c r="D506" s="462"/>
    </row>
    <row r="507" spans="1:7" s="454" customFormat="1" ht="11.25" x14ac:dyDescent="0.2">
      <c r="A507" s="454" t="s">
        <v>466</v>
      </c>
      <c r="B507" s="459"/>
      <c r="C507" s="462"/>
      <c r="D507" s="462"/>
    </row>
    <row r="508" spans="1:7" s="454" customFormat="1" ht="11.25" x14ac:dyDescent="0.2">
      <c r="A508" s="454" t="s">
        <v>467</v>
      </c>
      <c r="B508" s="459"/>
      <c r="C508" s="462"/>
      <c r="D508" s="462"/>
    </row>
    <row r="509" spans="1:7" s="454" customFormat="1" ht="11.25" x14ac:dyDescent="0.2">
      <c r="A509" s="454" t="s">
        <v>468</v>
      </c>
      <c r="B509" s="459"/>
      <c r="C509" s="462"/>
      <c r="D509" s="462"/>
    </row>
    <row r="510" spans="1:7" s="454" customFormat="1" ht="11.25" x14ac:dyDescent="0.2">
      <c r="A510" s="454" t="s">
        <v>469</v>
      </c>
      <c r="B510" s="459"/>
      <c r="C510" s="462"/>
      <c r="D510" s="462"/>
    </row>
    <row r="511" spans="1:7" s="454" customFormat="1" ht="11.25" x14ac:dyDescent="0.2">
      <c r="A511" s="454" t="s">
        <v>470</v>
      </c>
      <c r="B511" s="459"/>
      <c r="C511" s="462"/>
      <c r="D511" s="462"/>
    </row>
    <row r="512" spans="1:7" s="454" customFormat="1" ht="11.25" x14ac:dyDescent="0.2">
      <c r="A512" s="454" t="s">
        <v>471</v>
      </c>
      <c r="B512" s="459"/>
      <c r="C512" s="462"/>
      <c r="D512" s="462"/>
    </row>
    <row r="513" spans="1:4" s="454" customFormat="1" ht="11.25" x14ac:dyDescent="0.2">
      <c r="A513" s="454" t="s">
        <v>472</v>
      </c>
      <c r="B513" s="459"/>
      <c r="C513" s="462"/>
      <c r="D513" s="462"/>
    </row>
    <row r="514" spans="1:4" s="454" customFormat="1" ht="11.25" x14ac:dyDescent="0.2">
      <c r="A514" s="454" t="s">
        <v>473</v>
      </c>
      <c r="B514" s="459"/>
      <c r="C514" s="462"/>
      <c r="D514" s="462"/>
    </row>
    <row r="515" spans="1:4" s="454" customFormat="1" ht="11.25" x14ac:dyDescent="0.2">
      <c r="A515" s="454" t="s">
        <v>474</v>
      </c>
      <c r="B515" s="459"/>
      <c r="C515" s="462"/>
      <c r="D515" s="462"/>
    </row>
    <row r="516" spans="1:4" s="454" customFormat="1" ht="11.25" x14ac:dyDescent="0.2">
      <c r="A516" s="454" t="s">
        <v>475</v>
      </c>
      <c r="B516" s="459"/>
      <c r="C516" s="462"/>
      <c r="D516" s="462"/>
    </row>
    <row r="517" spans="1:4" s="454" customFormat="1" ht="11.25" x14ac:dyDescent="0.2">
      <c r="A517" s="454" t="s">
        <v>476</v>
      </c>
      <c r="B517" s="459"/>
      <c r="C517" s="462"/>
      <c r="D517" s="462"/>
    </row>
    <row r="518" spans="1:4" s="454" customFormat="1" ht="11.25" x14ac:dyDescent="0.2">
      <c r="A518" s="454" t="s">
        <v>477</v>
      </c>
      <c r="B518" s="459"/>
      <c r="C518" s="462"/>
      <c r="D518" s="462"/>
    </row>
    <row r="519" spans="1:4" s="454" customFormat="1" ht="11.25" x14ac:dyDescent="0.2">
      <c r="A519" s="454" t="s">
        <v>478</v>
      </c>
      <c r="B519" s="459"/>
      <c r="C519" s="462"/>
      <c r="D519" s="462"/>
    </row>
    <row r="520" spans="1:4" s="454" customFormat="1" ht="11.25" x14ac:dyDescent="0.2">
      <c r="A520" s="454" t="s">
        <v>479</v>
      </c>
      <c r="B520" s="459"/>
      <c r="C520" s="462"/>
      <c r="D520" s="462"/>
    </row>
    <row r="521" spans="1:4" s="454" customFormat="1" ht="11.25" x14ac:dyDescent="0.2">
      <c r="A521" s="454" t="s">
        <v>480</v>
      </c>
      <c r="B521" s="459"/>
      <c r="C521" s="462"/>
      <c r="D521" s="462"/>
    </row>
    <row r="522" spans="1:4" s="454" customFormat="1" ht="11.25" x14ac:dyDescent="0.2">
      <c r="A522" s="454" t="s">
        <v>481</v>
      </c>
      <c r="B522" s="459"/>
      <c r="C522" s="462"/>
      <c r="D522" s="462"/>
    </row>
    <row r="523" spans="1:4" s="454" customFormat="1" ht="11.25" x14ac:dyDescent="0.2">
      <c r="A523" s="454" t="s">
        <v>482</v>
      </c>
      <c r="B523" s="459"/>
      <c r="C523" s="462"/>
      <c r="D523" s="462"/>
    </row>
    <row r="524" spans="1:4" s="454" customFormat="1" ht="11.25" x14ac:dyDescent="0.2">
      <c r="A524" s="454" t="s">
        <v>483</v>
      </c>
      <c r="B524" s="459"/>
      <c r="C524" s="462"/>
      <c r="D524" s="462"/>
    </row>
    <row r="525" spans="1:4" s="454" customFormat="1" ht="11.25" x14ac:dyDescent="0.2">
      <c r="A525" s="454" t="s">
        <v>484</v>
      </c>
      <c r="B525" s="459"/>
      <c r="C525" s="462"/>
      <c r="D525" s="462"/>
    </row>
    <row r="526" spans="1:4" s="454" customFormat="1" ht="11.25" x14ac:dyDescent="0.2">
      <c r="A526" s="454" t="s">
        <v>485</v>
      </c>
      <c r="B526" s="459"/>
      <c r="C526" s="462"/>
      <c r="D526" s="462"/>
    </row>
    <row r="527" spans="1:4" s="454" customFormat="1" ht="11.25" x14ac:dyDescent="0.2">
      <c r="A527" s="454" t="s">
        <v>486</v>
      </c>
      <c r="B527" s="459"/>
      <c r="C527" s="462"/>
      <c r="D527" s="462"/>
    </row>
    <row r="528" spans="1:4" s="454" customFormat="1" ht="11.25" x14ac:dyDescent="0.2">
      <c r="A528" s="454" t="s">
        <v>487</v>
      </c>
      <c r="B528" s="459"/>
      <c r="C528" s="462"/>
      <c r="D528" s="462"/>
    </row>
    <row r="529" spans="1:4" s="454" customFormat="1" ht="11.25" x14ac:dyDescent="0.2">
      <c r="A529" s="454" t="s">
        <v>488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algorithmName="SHA-512" hashValue="glVDHoiInHqF6+B3Zafv4xvUDENxMlD+lUObhqHsHyuu1PlkWg8YLa7KIJf8kvJk17yaFaDb8vmTaWQzzoTABA==" saltValue="JynMa0SH/hkh0Dab/OdI1g==" spinCount="100000" sheet="1" selectLockedCells="1"/>
  <mergeCells count="116"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77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M50"/>
  <sheetViews>
    <sheetView showGridLines="0" topLeftCell="A4" zoomScaleNormal="100" workbookViewId="0">
      <selection activeCell="C17" sqref="C17"/>
    </sheetView>
  </sheetViews>
  <sheetFormatPr defaultColWidth="9.140625"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90" t="s">
        <v>240</v>
      </c>
      <c r="B1" s="590"/>
      <c r="C1" s="590"/>
      <c r="D1" s="590"/>
    </row>
    <row r="2" spans="1:13" s="122" customFormat="1" ht="30" customHeight="1" x14ac:dyDescent="0.2">
      <c r="A2" s="591" t="s">
        <v>241</v>
      </c>
      <c r="B2" s="591"/>
      <c r="C2" s="591"/>
      <c r="D2" s="591"/>
    </row>
    <row r="3" spans="1:13" s="122" customFormat="1" ht="63" customHeight="1" x14ac:dyDescent="0.2">
      <c r="A3" s="596" t="s">
        <v>522</v>
      </c>
      <c r="B3" s="596"/>
      <c r="C3" s="596"/>
      <c r="D3" s="596"/>
      <c r="G3" s="144"/>
    </row>
    <row r="4" spans="1:13" s="122" customFormat="1" ht="20.100000000000001" customHeight="1" x14ac:dyDescent="0.2">
      <c r="A4" s="145" t="s">
        <v>243</v>
      </c>
      <c r="B4" s="592" t="s">
        <v>244</v>
      </c>
      <c r="C4" s="593"/>
      <c r="D4" s="594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11</v>
      </c>
      <c r="C6" s="343">
        <v>5</v>
      </c>
      <c r="D6" s="294">
        <f t="shared" ref="D6:D29" si="0">B6+C6</f>
        <v>16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30</v>
      </c>
      <c r="C7" s="343">
        <v>33</v>
      </c>
      <c r="D7" s="295">
        <f t="shared" si="0"/>
        <v>63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25</v>
      </c>
      <c r="C8" s="343">
        <v>30</v>
      </c>
      <c r="D8" s="295">
        <f t="shared" si="0"/>
        <v>55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5</v>
      </c>
      <c r="C9" s="343">
        <v>24</v>
      </c>
      <c r="D9" s="295">
        <f t="shared" si="0"/>
        <v>29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5</v>
      </c>
      <c r="C10" s="343">
        <v>9</v>
      </c>
      <c r="D10" s="295">
        <f t="shared" si="0"/>
        <v>14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2</v>
      </c>
      <c r="C11" s="343">
        <v>11</v>
      </c>
      <c r="D11" s="295">
        <f t="shared" si="0"/>
        <v>13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9</v>
      </c>
      <c r="C12" s="343">
        <v>8</v>
      </c>
      <c r="D12" s="295">
        <f t="shared" si="0"/>
        <v>17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2</v>
      </c>
      <c r="C13" s="343">
        <v>3</v>
      </c>
      <c r="D13" s="295">
        <f t="shared" si="0"/>
        <v>5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7</v>
      </c>
      <c r="C14" s="343">
        <v>9</v>
      </c>
      <c r="D14" s="295">
        <f t="shared" si="0"/>
        <v>16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0</v>
      </c>
      <c r="C15" s="343">
        <v>3</v>
      </c>
      <c r="D15" s="295">
        <f t="shared" si="0"/>
        <v>3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29</v>
      </c>
      <c r="C16" s="343">
        <v>38</v>
      </c>
      <c r="D16" s="295">
        <f t="shared" si="0"/>
        <v>67</v>
      </c>
      <c r="G16" s="147"/>
    </row>
    <row r="17" spans="1:7" s="126" customFormat="1" ht="15" customHeight="1" x14ac:dyDescent="0.2">
      <c r="A17" s="232" t="s">
        <v>259</v>
      </c>
      <c r="B17" s="343">
        <v>2</v>
      </c>
      <c r="C17" s="343">
        <v>8</v>
      </c>
      <c r="D17" s="295">
        <f t="shared" si="0"/>
        <v>10</v>
      </c>
      <c r="G17" s="147"/>
    </row>
    <row r="18" spans="1:7" s="126" customFormat="1" ht="15" customHeight="1" x14ac:dyDescent="0.2">
      <c r="A18" s="232" t="s">
        <v>260</v>
      </c>
      <c r="B18" s="343">
        <v>8</v>
      </c>
      <c r="C18" s="343">
        <v>9</v>
      </c>
      <c r="D18" s="295">
        <f t="shared" si="0"/>
        <v>17</v>
      </c>
      <c r="G18" s="147"/>
    </row>
    <row r="19" spans="1:7" s="126" customFormat="1" ht="15" customHeight="1" x14ac:dyDescent="0.2">
      <c r="A19" s="232" t="s">
        <v>261</v>
      </c>
      <c r="B19" s="343">
        <v>0</v>
      </c>
      <c r="C19" s="343">
        <v>3</v>
      </c>
      <c r="D19" s="295">
        <f t="shared" si="0"/>
        <v>3</v>
      </c>
      <c r="G19" s="147"/>
    </row>
    <row r="20" spans="1:7" s="126" customFormat="1" ht="15" customHeight="1" x14ac:dyDescent="0.2">
      <c r="A20" s="232" t="s">
        <v>262</v>
      </c>
      <c r="B20" s="343">
        <v>4</v>
      </c>
      <c r="C20" s="343">
        <v>5</v>
      </c>
      <c r="D20" s="295">
        <f t="shared" si="0"/>
        <v>9</v>
      </c>
      <c r="G20" s="147"/>
    </row>
    <row r="21" spans="1:7" s="126" customFormat="1" ht="15" customHeight="1" x14ac:dyDescent="0.2">
      <c r="A21" s="232" t="s">
        <v>263</v>
      </c>
      <c r="B21" s="343">
        <v>1</v>
      </c>
      <c r="C21" s="343">
        <v>4</v>
      </c>
      <c r="D21" s="295">
        <f t="shared" si="0"/>
        <v>5</v>
      </c>
      <c r="G21" s="147"/>
    </row>
    <row r="22" spans="1:7" s="126" customFormat="1" ht="15" customHeight="1" x14ac:dyDescent="0.2">
      <c r="A22" s="232" t="s">
        <v>264</v>
      </c>
      <c r="B22" s="343">
        <v>2</v>
      </c>
      <c r="C22" s="343">
        <v>1</v>
      </c>
      <c r="D22" s="295">
        <f t="shared" si="0"/>
        <v>3</v>
      </c>
      <c r="G22" s="147"/>
    </row>
    <row r="23" spans="1:7" s="126" customFormat="1" ht="15" customHeight="1" x14ac:dyDescent="0.2">
      <c r="A23" s="232" t="s">
        <v>265</v>
      </c>
      <c r="B23" s="343">
        <v>1</v>
      </c>
      <c r="C23" s="343">
        <v>0</v>
      </c>
      <c r="D23" s="295">
        <f t="shared" si="0"/>
        <v>1</v>
      </c>
    </row>
    <row r="24" spans="1:7" s="126" customFormat="1" ht="15" customHeight="1" x14ac:dyDescent="0.2">
      <c r="A24" s="232" t="s">
        <v>266</v>
      </c>
      <c r="B24" s="343"/>
      <c r="C24" s="343">
        <v>4</v>
      </c>
      <c r="D24" s="295">
        <f t="shared" si="0"/>
        <v>4</v>
      </c>
    </row>
    <row r="25" spans="1:7" s="126" customFormat="1" ht="15" customHeight="1" x14ac:dyDescent="0.2">
      <c r="A25" s="232" t="s">
        <v>267</v>
      </c>
      <c r="B25" s="343"/>
      <c r="C25" s="343">
        <v>2</v>
      </c>
      <c r="D25" s="295">
        <f t="shared" si="0"/>
        <v>2</v>
      </c>
    </row>
    <row r="26" spans="1:7" s="126" customFormat="1" ht="15" customHeight="1" x14ac:dyDescent="0.2">
      <c r="A26" s="232" t="s">
        <v>268</v>
      </c>
      <c r="B26" s="343"/>
      <c r="C26" s="343">
        <v>0</v>
      </c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>
        <v>3</v>
      </c>
      <c r="C27" s="343">
        <v>0</v>
      </c>
      <c r="D27" s="295">
        <f t="shared" si="0"/>
        <v>3</v>
      </c>
    </row>
    <row r="28" spans="1:7" s="126" customFormat="1" ht="15" customHeight="1" x14ac:dyDescent="0.2">
      <c r="A28" s="233" t="s">
        <v>270</v>
      </c>
      <c r="B28" s="343">
        <v>1</v>
      </c>
      <c r="C28" s="343">
        <v>1</v>
      </c>
      <c r="D28" s="296">
        <f t="shared" si="0"/>
        <v>2</v>
      </c>
    </row>
    <row r="29" spans="1:7" s="126" customFormat="1" ht="15" customHeight="1" x14ac:dyDescent="0.2">
      <c r="A29" s="78" t="s">
        <v>77</v>
      </c>
      <c r="B29" s="297">
        <f>SUM(B6:B28)</f>
        <v>147</v>
      </c>
      <c r="C29" s="297">
        <f>SUM(C6:C28)</f>
        <v>210</v>
      </c>
      <c r="D29" s="297">
        <f t="shared" si="0"/>
        <v>357</v>
      </c>
    </row>
    <row r="30" spans="1:7" s="126" customFormat="1" ht="9" customHeight="1" x14ac:dyDescent="0.2">
      <c r="A30" s="150"/>
      <c r="B30" s="151">
        <f>'Quadro 1'!X48</f>
        <v>147</v>
      </c>
      <c r="C30" s="151">
        <f>'Quadro 1'!Y48</f>
        <v>210</v>
      </c>
      <c r="D30" s="151">
        <f>'Quadro 1'!Z48</f>
        <v>357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449</v>
      </c>
      <c r="B32" s="152"/>
      <c r="C32" s="152"/>
      <c r="D32" s="152"/>
    </row>
    <row r="33" spans="1:12" s="117" customFormat="1" ht="14.25" customHeight="1" x14ac:dyDescent="0.3">
      <c r="A33" s="153" t="s">
        <v>528</v>
      </c>
      <c r="B33" s="152"/>
      <c r="C33" s="152"/>
      <c r="D33" s="152"/>
    </row>
    <row r="34" spans="1:12" s="117" customFormat="1" ht="16.5" customHeight="1" x14ac:dyDescent="0.3">
      <c r="A34" s="153" t="s">
        <v>529</v>
      </c>
      <c r="B34" s="152"/>
      <c r="C34" s="152"/>
      <c r="D34" s="152"/>
    </row>
    <row r="35" spans="1:12" s="117" customFormat="1" ht="15.75" customHeight="1" x14ac:dyDescent="0.2">
      <c r="A35" s="480" t="s">
        <v>530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525</v>
      </c>
      <c r="B36" s="152"/>
      <c r="C36" s="152"/>
      <c r="D36" s="152"/>
    </row>
    <row r="37" spans="1:12" s="123" customFormat="1" ht="15" customHeight="1" x14ac:dyDescent="0.3">
      <c r="A37" s="477" t="s">
        <v>527</v>
      </c>
      <c r="B37" s="478"/>
      <c r="C37" s="478"/>
      <c r="D37" s="478"/>
    </row>
    <row r="38" spans="1:12" s="117" customFormat="1" ht="45.75" customHeight="1" x14ac:dyDescent="0.2">
      <c r="A38" s="595" t="s">
        <v>453</v>
      </c>
      <c r="B38" s="595"/>
      <c r="C38" s="595"/>
      <c r="D38" s="595"/>
    </row>
    <row r="39" spans="1:12" s="126" customFormat="1" ht="19.5" customHeight="1" x14ac:dyDescent="0.2">
      <c r="A39" s="587" t="s">
        <v>242</v>
      </c>
      <c r="B39" s="587"/>
      <c r="C39" s="587"/>
      <c r="D39" s="587"/>
    </row>
    <row r="40" spans="1:12" s="126" customFormat="1" ht="15" customHeight="1" thickBot="1" x14ac:dyDescent="0.25">
      <c r="A40" s="155"/>
      <c r="B40" s="588" t="s">
        <v>271</v>
      </c>
      <c r="C40" s="589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232.58</v>
      </c>
      <c r="C42" s="209">
        <v>426.85</v>
      </c>
      <c r="G42" s="147"/>
    </row>
    <row r="43" spans="1:12" s="126" customFormat="1" ht="15" customHeight="1" thickBot="1" x14ac:dyDescent="0.25">
      <c r="A43" s="161" t="s">
        <v>274</v>
      </c>
      <c r="B43" s="210">
        <v>6564.98</v>
      </c>
      <c r="C43" s="211">
        <v>6156.53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531</v>
      </c>
      <c r="L46" s="163"/>
    </row>
    <row r="47" spans="1:12" s="123" customFormat="1" ht="12" customHeight="1" x14ac:dyDescent="0.3">
      <c r="A47" s="475" t="s">
        <v>526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algorithmName="SHA-512" hashValue="ha2h1ZOBR21K4X8fvMqC2SlWC0DuH9r75waNXf/7/Df/HMxpLBHUNFF5yHk8o/QHYwQe5Be9OJ5OcwudBc+ouA==" saltValue="edZ777RZJRN7te34D6FIwQ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topLeftCell="A37" zoomScaleNormal="100" workbookViewId="0">
      <selection activeCell="B53" sqref="B53"/>
    </sheetView>
  </sheetViews>
  <sheetFormatPr defaultColWidth="9.140625"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7" t="s">
        <v>454</v>
      </c>
      <c r="B1" s="597"/>
    </row>
    <row r="2" spans="1:2" ht="15" customHeight="1" x14ac:dyDescent="0.3">
      <c r="A2" s="598" t="s">
        <v>276</v>
      </c>
      <c r="B2" s="599" t="s">
        <v>277</v>
      </c>
    </row>
    <row r="3" spans="1:2" ht="15" customHeight="1" x14ac:dyDescent="0.3">
      <c r="A3" s="598"/>
      <c r="B3" s="600"/>
    </row>
    <row r="4" spans="1:2" ht="15" customHeight="1" x14ac:dyDescent="0.3">
      <c r="A4" s="240" t="s">
        <v>278</v>
      </c>
      <c r="B4" s="337">
        <v>10211766.16</v>
      </c>
    </row>
    <row r="5" spans="1:2" ht="15" customHeight="1" x14ac:dyDescent="0.3">
      <c r="A5" s="401" t="s">
        <v>279</v>
      </c>
      <c r="B5" s="402">
        <f>B34</f>
        <v>48668.92</v>
      </c>
    </row>
    <row r="6" spans="1:2" ht="15" customHeight="1" x14ac:dyDescent="0.3">
      <c r="A6" s="166" t="s">
        <v>280</v>
      </c>
      <c r="B6" s="338">
        <v>0</v>
      </c>
    </row>
    <row r="7" spans="1:2" ht="15" customHeight="1" x14ac:dyDescent="0.3">
      <c r="A7" s="403" t="s">
        <v>281</v>
      </c>
      <c r="B7" s="404">
        <f>B54</f>
        <v>444100.57999999996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510</v>
      </c>
      <c r="B9" s="339">
        <v>2449739.67</v>
      </c>
    </row>
    <row r="10" spans="1:2" ht="15" customHeight="1" x14ac:dyDescent="0.3">
      <c r="A10" s="78" t="s">
        <v>77</v>
      </c>
      <c r="B10" s="298">
        <f>SUM(B4:B9)</f>
        <v>13154275.33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533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601" t="s">
        <v>532</v>
      </c>
      <c r="B15" s="601"/>
    </row>
    <row r="16" spans="1:2" s="165" customFormat="1" ht="30" customHeight="1" x14ac:dyDescent="0.2">
      <c r="A16" s="597" t="s">
        <v>18</v>
      </c>
      <c r="B16" s="597"/>
    </row>
    <row r="17" spans="1:2" ht="15" customHeight="1" x14ac:dyDescent="0.3">
      <c r="A17" s="598" t="s">
        <v>279</v>
      </c>
      <c r="B17" s="599" t="s">
        <v>277</v>
      </c>
    </row>
    <row r="18" spans="1:2" ht="15" customHeight="1" x14ac:dyDescent="0.3">
      <c r="A18" s="598"/>
      <c r="B18" s="600"/>
    </row>
    <row r="19" spans="1:2" ht="15" customHeight="1" x14ac:dyDescent="0.3">
      <c r="A19" s="240" t="s">
        <v>498</v>
      </c>
      <c r="B19" s="340"/>
    </row>
    <row r="20" spans="1:2" ht="15" customHeight="1" x14ac:dyDescent="0.3">
      <c r="A20" s="166" t="s">
        <v>285</v>
      </c>
      <c r="B20" s="341"/>
    </row>
    <row r="21" spans="1:2" ht="15" customHeight="1" x14ac:dyDescent="0.3">
      <c r="A21" s="166" t="s">
        <v>286</v>
      </c>
      <c r="B21" s="341">
        <v>5620.29</v>
      </c>
    </row>
    <row r="22" spans="1:2" ht="15" customHeight="1" x14ac:dyDescent="0.3">
      <c r="A22" s="474" t="s">
        <v>534</v>
      </c>
      <c r="B22" s="341"/>
    </row>
    <row r="23" spans="1:2" ht="15" customHeight="1" x14ac:dyDescent="0.3">
      <c r="A23" s="166" t="s">
        <v>287</v>
      </c>
      <c r="B23" s="341"/>
    </row>
    <row r="24" spans="1:2" ht="15" customHeight="1" x14ac:dyDescent="0.3">
      <c r="A24" s="166" t="s">
        <v>535</v>
      </c>
      <c r="B24" s="341"/>
    </row>
    <row r="25" spans="1:2" ht="15" customHeight="1" x14ac:dyDescent="0.3">
      <c r="A25" s="166" t="s">
        <v>288</v>
      </c>
      <c r="B25" s="341"/>
    </row>
    <row r="26" spans="1:2" ht="15" customHeight="1" x14ac:dyDescent="0.3">
      <c r="A26" s="166" t="s">
        <v>289</v>
      </c>
      <c r="B26" s="341"/>
    </row>
    <row r="27" spans="1:2" ht="15" customHeight="1" x14ac:dyDescent="0.3">
      <c r="A27" s="166" t="s">
        <v>197</v>
      </c>
      <c r="B27" s="341"/>
    </row>
    <row r="28" spans="1:2" ht="15" customHeight="1" x14ac:dyDescent="0.3">
      <c r="A28" s="166" t="s">
        <v>290</v>
      </c>
      <c r="B28" s="341">
        <v>2727.94</v>
      </c>
    </row>
    <row r="29" spans="1:2" ht="15" customHeight="1" x14ac:dyDescent="0.3">
      <c r="A29" s="166" t="s">
        <v>291</v>
      </c>
      <c r="B29" s="341"/>
    </row>
    <row r="30" spans="1:2" ht="15" customHeight="1" x14ac:dyDescent="0.3">
      <c r="A30" s="166" t="s">
        <v>292</v>
      </c>
      <c r="B30" s="341">
        <v>5647.53</v>
      </c>
    </row>
    <row r="31" spans="1:2" ht="15" customHeight="1" x14ac:dyDescent="0.3">
      <c r="A31" s="166" t="s">
        <v>293</v>
      </c>
      <c r="B31" s="341">
        <v>33273.599999999999</v>
      </c>
    </row>
    <row r="32" spans="1:2" ht="15" customHeight="1" x14ac:dyDescent="0.3">
      <c r="A32" s="166" t="s">
        <v>294</v>
      </c>
      <c r="B32" s="341">
        <v>1399.56</v>
      </c>
    </row>
    <row r="33" spans="1:2" ht="15" customHeight="1" x14ac:dyDescent="0.3">
      <c r="A33" s="241" t="s">
        <v>536</v>
      </c>
      <c r="B33" s="342"/>
    </row>
    <row r="34" spans="1:2" ht="15" customHeight="1" x14ac:dyDescent="0.3">
      <c r="A34" s="78" t="s">
        <v>77</v>
      </c>
      <c r="B34" s="302">
        <f>SUM(B19:B33)</f>
        <v>48668.92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538</v>
      </c>
    </row>
    <row r="38" spans="1:2" s="170" customFormat="1" ht="12" customHeight="1" x14ac:dyDescent="0.3">
      <c r="A38" s="170" t="s">
        <v>537</v>
      </c>
    </row>
    <row r="39" spans="1:2" s="170" customFormat="1" ht="12" customHeight="1" x14ac:dyDescent="0.3">
      <c r="A39" s="170" t="s">
        <v>541</v>
      </c>
    </row>
    <row r="40" spans="1:2" s="165" customFormat="1" ht="30" customHeight="1" x14ac:dyDescent="0.2">
      <c r="A40" s="597" t="s">
        <v>19</v>
      </c>
      <c r="B40" s="597"/>
    </row>
    <row r="41" spans="1:2" x14ac:dyDescent="0.3">
      <c r="A41" s="598" t="s">
        <v>295</v>
      </c>
      <c r="B41" s="599" t="s">
        <v>277</v>
      </c>
    </row>
    <row r="42" spans="1:2" x14ac:dyDescent="0.3">
      <c r="A42" s="598"/>
      <c r="B42" s="600"/>
    </row>
    <row r="43" spans="1:2" ht="15" customHeight="1" x14ac:dyDescent="0.3">
      <c r="A43" s="240" t="s">
        <v>296</v>
      </c>
      <c r="B43" s="299">
        <v>4477.04</v>
      </c>
    </row>
    <row r="44" spans="1:2" ht="15" customHeight="1" x14ac:dyDescent="0.3">
      <c r="A44" s="166" t="s">
        <v>297</v>
      </c>
      <c r="B44" s="300">
        <v>13417.17</v>
      </c>
    </row>
    <row r="45" spans="1:2" ht="15" customHeight="1" x14ac:dyDescent="0.3">
      <c r="A45" s="166" t="s">
        <v>298</v>
      </c>
      <c r="B45" s="300"/>
    </row>
    <row r="46" spans="1:2" ht="15" customHeight="1" x14ac:dyDescent="0.3">
      <c r="A46" s="166" t="s">
        <v>299</v>
      </c>
      <c r="B46" s="300"/>
    </row>
    <row r="47" spans="1:2" ht="15" customHeight="1" x14ac:dyDescent="0.3">
      <c r="A47" s="166" t="s">
        <v>300</v>
      </c>
      <c r="B47" s="300"/>
    </row>
    <row r="48" spans="1:2" ht="15" customHeight="1" x14ac:dyDescent="0.3">
      <c r="A48" s="166" t="s">
        <v>301</v>
      </c>
      <c r="B48" s="300">
        <v>219.96</v>
      </c>
    </row>
    <row r="49" spans="1:2" ht="15" customHeight="1" x14ac:dyDescent="0.3">
      <c r="A49" s="166" t="s">
        <v>302</v>
      </c>
      <c r="B49" s="300"/>
    </row>
    <row r="50" spans="1:2" ht="15" customHeight="1" x14ac:dyDescent="0.3">
      <c r="A50" s="166" t="s">
        <v>303</v>
      </c>
      <c r="B50" s="300">
        <v>482.92</v>
      </c>
    </row>
    <row r="51" spans="1:2" ht="15" customHeight="1" x14ac:dyDescent="0.3">
      <c r="A51" s="166" t="s">
        <v>304</v>
      </c>
      <c r="B51" s="300"/>
    </row>
    <row r="52" spans="1:2" ht="15" customHeight="1" x14ac:dyDescent="0.3">
      <c r="A52" s="166" t="s">
        <v>305</v>
      </c>
      <c r="B52" s="300">
        <v>313298.37</v>
      </c>
    </row>
    <row r="53" spans="1:2" ht="15" customHeight="1" x14ac:dyDescent="0.3">
      <c r="A53" s="241" t="s">
        <v>542</v>
      </c>
      <c r="B53" s="301">
        <v>112205.12</v>
      </c>
    </row>
    <row r="54" spans="1:2" ht="15" customHeight="1" x14ac:dyDescent="0.3">
      <c r="A54" s="78" t="s">
        <v>77</v>
      </c>
      <c r="B54" s="302">
        <f>SUM(B43:B53)</f>
        <v>444100.57999999996</v>
      </c>
    </row>
    <row r="55" spans="1:2" ht="24.95" customHeight="1" x14ac:dyDescent="0.3"/>
    <row r="56" spans="1:2" s="165" customFormat="1" ht="30" customHeight="1" x14ac:dyDescent="0.2">
      <c r="A56" s="597" t="s">
        <v>20</v>
      </c>
      <c r="B56" s="597"/>
    </row>
    <row r="57" spans="1:2" x14ac:dyDescent="0.3">
      <c r="A57" s="598" t="s">
        <v>306</v>
      </c>
      <c r="B57" s="599" t="s">
        <v>277</v>
      </c>
    </row>
    <row r="58" spans="1:2" x14ac:dyDescent="0.3">
      <c r="A58" s="598"/>
      <c r="B58" s="600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algorithmName="SHA-512" hashValue="4feIDD8cjw7nLN6z3SBZT+oJCVwCwNV0i3wXPsdL2iI3+UhVVCqdesRhpO04rUq4YFkBnBu6uW1XyRlYT2rKOw==" saltValue="64gPglupRxZ++hxS7STNdg==" spinCount="100000" sheet="1" selectLockedCells="1"/>
  <mergeCells count="13">
    <mergeCell ref="A1:B1"/>
    <mergeCell ref="A2:A3"/>
    <mergeCell ref="B2:B3"/>
    <mergeCell ref="A16:B16"/>
    <mergeCell ref="A17:A18"/>
    <mergeCell ref="B17:B18"/>
    <mergeCell ref="A15:B15"/>
    <mergeCell ref="A40:B40"/>
    <mergeCell ref="A41:A42"/>
    <mergeCell ref="B41:B42"/>
    <mergeCell ref="A56:B56"/>
    <mergeCell ref="A57:A58"/>
    <mergeCell ref="B57:B58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21"/>
  <sheetViews>
    <sheetView showGridLines="0" workbookViewId="0">
      <pane xSplit="2" ySplit="3" topLeftCell="C4" activePane="bottomRight" state="frozen"/>
      <selection pane="topRight"/>
      <selection pane="bottomLeft"/>
      <selection pane="bottomRight" activeCell="M7" sqref="M7"/>
    </sheetView>
  </sheetViews>
  <sheetFormatPr defaultColWidth="9.140625"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4" t="s">
        <v>455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</row>
    <row r="2" spans="1:14" ht="15" customHeight="1" x14ac:dyDescent="0.2">
      <c r="A2" s="605" t="s">
        <v>314</v>
      </c>
      <c r="B2" s="605"/>
      <c r="C2" s="605" t="s">
        <v>315</v>
      </c>
      <c r="D2" s="605"/>
      <c r="E2" s="605"/>
      <c r="F2" s="605"/>
      <c r="G2" s="605"/>
      <c r="H2" s="605"/>
      <c r="I2" s="606" t="s">
        <v>316</v>
      </c>
      <c r="J2" s="606"/>
      <c r="K2" s="606"/>
      <c r="L2" s="606"/>
      <c r="M2" s="606"/>
      <c r="N2" s="606"/>
    </row>
    <row r="3" spans="1:14" ht="42" customHeight="1" x14ac:dyDescent="0.2">
      <c r="A3" s="605"/>
      <c r="B3" s="605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7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602"/>
      <c r="B5" s="246" t="s">
        <v>43</v>
      </c>
      <c r="C5" s="252">
        <f>D5+E5+F5+G5+H5</f>
        <v>0</v>
      </c>
      <c r="D5" s="330"/>
      <c r="E5" s="330"/>
      <c r="F5" s="330"/>
      <c r="G5" s="331"/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602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1</v>
      </c>
      <c r="J6" s="332"/>
      <c r="K6" s="333"/>
      <c r="L6" s="333">
        <v>1</v>
      </c>
      <c r="M6" s="333"/>
      <c r="N6" s="332"/>
    </row>
    <row r="7" spans="1:14" ht="24.95" customHeight="1" x14ac:dyDescent="0.2">
      <c r="A7" s="602"/>
      <c r="B7" s="246" t="s">
        <v>43</v>
      </c>
      <c r="C7" s="252">
        <f t="shared" si="0"/>
        <v>0</v>
      </c>
      <c r="D7" s="334"/>
      <c r="E7" s="331"/>
      <c r="F7" s="331"/>
      <c r="G7" s="331"/>
      <c r="H7" s="334"/>
      <c r="I7" s="252">
        <f t="shared" si="1"/>
        <v>1</v>
      </c>
      <c r="J7" s="334"/>
      <c r="K7" s="331"/>
      <c r="L7" s="331"/>
      <c r="M7" s="331">
        <v>1</v>
      </c>
      <c r="N7" s="334"/>
    </row>
    <row r="8" spans="1:14" ht="24.95" customHeight="1" x14ac:dyDescent="0.2">
      <c r="A8" s="602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602"/>
      <c r="B9" s="246" t="s">
        <v>43</v>
      </c>
      <c r="C9" s="252">
        <f t="shared" si="0"/>
        <v>0</v>
      </c>
      <c r="D9" s="334"/>
      <c r="E9" s="331"/>
      <c r="F9" s="331"/>
      <c r="G9" s="331"/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602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603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6.899999999999999" customHeight="1" x14ac:dyDescent="0.2">
      <c r="A14" s="174" t="s">
        <v>543</v>
      </c>
    </row>
    <row r="15" spans="1:14" ht="16.149999999999999" customHeight="1" x14ac:dyDescent="0.2">
      <c r="A15" s="174" t="s">
        <v>326</v>
      </c>
    </row>
    <row r="16" spans="1:14" ht="13.5" x14ac:dyDescent="0.2">
      <c r="A16" s="174" t="s">
        <v>327</v>
      </c>
    </row>
    <row r="21" spans="6:6" x14ac:dyDescent="0.2">
      <c r="F21" s="175"/>
    </row>
  </sheetData>
  <sheetProtection algorithmName="SHA-512" hashValue="K6kSNLdCd5q6LQcMRFZ5mTvfjSraNu6OqHjKpR59nQR3jUD2EWg1LHWeANgc/e6AqKaGUomFstkayAxgPwClaQ==" saltValue="vCsNIfG8gdmTjbHQWrsWng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9" t="s">
        <v>22</v>
      </c>
      <c r="B1" s="609"/>
      <c r="C1" s="609"/>
      <c r="D1" s="176"/>
      <c r="E1" s="176"/>
      <c r="F1" s="176"/>
      <c r="G1" s="176"/>
    </row>
    <row r="2" spans="1:7" ht="30" customHeight="1" x14ac:dyDescent="0.2">
      <c r="A2" s="610" t="s">
        <v>328</v>
      </c>
      <c r="B2" s="610"/>
      <c r="C2" s="178" t="s">
        <v>329</v>
      </c>
    </row>
    <row r="3" spans="1:7" ht="24.95" customHeight="1" x14ac:dyDescent="0.2">
      <c r="A3" s="611" t="s">
        <v>330</v>
      </c>
      <c r="B3" s="611"/>
      <c r="C3" s="250">
        <f>SUM(C4:C6)</f>
        <v>0</v>
      </c>
    </row>
    <row r="4" spans="1:7" ht="20.100000000000001" customHeight="1" x14ac:dyDescent="0.2">
      <c r="A4" s="248"/>
      <c r="B4" s="249" t="s">
        <v>331</v>
      </c>
      <c r="C4" s="314"/>
    </row>
    <row r="5" spans="1:7" ht="20.100000000000001" customHeight="1" x14ac:dyDescent="0.2">
      <c r="A5" s="248"/>
      <c r="B5" s="249" t="s">
        <v>332</v>
      </c>
      <c r="C5" s="314"/>
    </row>
    <row r="6" spans="1:7" ht="20.100000000000001" customHeight="1" x14ac:dyDescent="0.2">
      <c r="A6" s="248"/>
      <c r="B6" s="249" t="s">
        <v>333</v>
      </c>
      <c r="C6" s="314"/>
    </row>
    <row r="7" spans="1:7" ht="24.95" customHeight="1" x14ac:dyDescent="0.2">
      <c r="A7" s="612" t="s">
        <v>334</v>
      </c>
      <c r="B7" s="612"/>
      <c r="C7" s="314"/>
    </row>
    <row r="8" spans="1:7" ht="24.95" customHeight="1" x14ac:dyDescent="0.2">
      <c r="A8" s="608" t="s">
        <v>335</v>
      </c>
      <c r="B8" s="608"/>
      <c r="C8" s="313"/>
    </row>
    <row r="9" spans="1:7" ht="24.95" customHeight="1" x14ac:dyDescent="0.2">
      <c r="A9" s="540" t="s">
        <v>77</v>
      </c>
      <c r="B9" s="540"/>
      <c r="C9" s="281">
        <f>SUM(C4:C8)</f>
        <v>0</v>
      </c>
    </row>
  </sheetData>
  <sheetProtection algorithmName="SHA-512" hashValue="bK/zs/oV+Vv67yGZHVxRQHdAKkJHWD8rM30cuiDtPovjmZLtGEymJUNf+Z1xsj3h7pKb6KCqJISgYE3bnDv8mw==" saltValue="fFLThH6g7pYW3zkV7m+mjw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A4" sqref="A4"/>
    </sheetView>
  </sheetViews>
  <sheetFormatPr defaultColWidth="9.140625"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4" t="s">
        <v>456</v>
      </c>
      <c r="B1" s="604"/>
      <c r="C1" s="604"/>
      <c r="D1" s="604"/>
      <c r="E1" s="179"/>
      <c r="F1" s="179"/>
      <c r="G1" s="179"/>
      <c r="H1" s="179"/>
    </row>
    <row r="2" spans="1:8" ht="23.25" customHeight="1" x14ac:dyDescent="0.2">
      <c r="A2" s="613" t="s">
        <v>336</v>
      </c>
      <c r="B2" s="613"/>
      <c r="C2" s="613" t="s">
        <v>329</v>
      </c>
      <c r="D2" s="614" t="s">
        <v>337</v>
      </c>
    </row>
    <row r="3" spans="1:8" ht="24" customHeight="1" x14ac:dyDescent="0.2">
      <c r="A3" s="258" t="s">
        <v>338</v>
      </c>
      <c r="B3" s="258" t="s">
        <v>239</v>
      </c>
      <c r="C3" s="613"/>
      <c r="D3" s="615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339</v>
      </c>
    </row>
  </sheetData>
  <sheetProtection algorithmName="SHA-512" hashValue="EfNXfxun0e4dz54Od0n6JJkALrEMkdnqfpCYTWMzE+rfhaQt1inSZdinSeFzuDKPxbWJEEr5shwzaj3MTmkJaA==" saltValue="w2IcAiiK8U6fUynr3ufyQw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D8" sqref="D8"/>
    </sheetView>
  </sheetViews>
  <sheetFormatPr defaultColWidth="9.140625"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6" t="s">
        <v>23</v>
      </c>
      <c r="B1" s="616"/>
      <c r="C1" s="616"/>
      <c r="D1" s="616"/>
      <c r="E1" s="179"/>
      <c r="F1" s="179"/>
      <c r="G1" s="179"/>
      <c r="H1" s="179"/>
      <c r="I1" s="179"/>
      <c r="J1" s="179"/>
    </row>
    <row r="2" spans="1:10" ht="39" customHeight="1" x14ac:dyDescent="0.2">
      <c r="A2" s="617" t="s">
        <v>340</v>
      </c>
      <c r="B2" s="617"/>
      <c r="C2" s="259" t="s">
        <v>341</v>
      </c>
      <c r="D2" s="259" t="s">
        <v>277</v>
      </c>
    </row>
    <row r="3" spans="1:10" ht="24.95" customHeight="1" x14ac:dyDescent="0.2">
      <c r="A3" s="611" t="s">
        <v>342</v>
      </c>
      <c r="B3" s="611"/>
      <c r="C3" s="250">
        <f>SUM(C4:C7)</f>
        <v>0</v>
      </c>
      <c r="D3" s="260">
        <f>SUM(D4:D7)</f>
        <v>0</v>
      </c>
    </row>
    <row r="4" spans="1:10" ht="20.100000000000001" customHeight="1" x14ac:dyDescent="0.2">
      <c r="A4" s="248"/>
      <c r="B4" s="249" t="s">
        <v>343</v>
      </c>
      <c r="C4" s="314"/>
      <c r="D4" s="315"/>
    </row>
    <row r="5" spans="1:10" ht="20.100000000000001" customHeight="1" x14ac:dyDescent="0.2">
      <c r="A5" s="248"/>
      <c r="B5" s="249" t="s">
        <v>344</v>
      </c>
      <c r="C5" s="314"/>
      <c r="D5" s="315"/>
    </row>
    <row r="6" spans="1:10" ht="20.100000000000001" customHeight="1" x14ac:dyDescent="0.2">
      <c r="A6" s="248"/>
      <c r="B6" s="249" t="s">
        <v>345</v>
      </c>
      <c r="C6" s="314"/>
      <c r="D6" s="315"/>
    </row>
    <row r="7" spans="1:10" ht="20.100000000000001" customHeight="1" x14ac:dyDescent="0.2">
      <c r="A7" s="248"/>
      <c r="B7" s="249" t="s">
        <v>346</v>
      </c>
      <c r="C7" s="314"/>
      <c r="D7" s="315"/>
    </row>
    <row r="8" spans="1:10" ht="24.95" customHeight="1" x14ac:dyDescent="0.2">
      <c r="A8" s="612" t="s">
        <v>511</v>
      </c>
      <c r="B8" s="612"/>
      <c r="C8" s="316"/>
      <c r="D8" s="315">
        <v>7971.58</v>
      </c>
    </row>
    <row r="9" spans="1:10" ht="24.95" customHeight="1" x14ac:dyDescent="0.2">
      <c r="A9" s="608" t="s">
        <v>347</v>
      </c>
      <c r="B9" s="608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348</v>
      </c>
    </row>
    <row r="12" spans="1:10" ht="70.5" customHeight="1" x14ac:dyDescent="0.2">
      <c r="A12" s="528" t="s">
        <v>512</v>
      </c>
      <c r="B12" s="528"/>
      <c r="C12" s="528"/>
      <c r="D12" s="528"/>
      <c r="E12" s="528"/>
    </row>
    <row r="13" spans="1:10" ht="9" hidden="1" customHeight="1" x14ac:dyDescent="0.2">
      <c r="A13" s="528"/>
      <c r="B13" s="528"/>
      <c r="C13" s="528"/>
      <c r="D13" s="528"/>
      <c r="E13" s="528"/>
    </row>
    <row r="14" spans="1:10" ht="9" hidden="1" customHeight="1" x14ac:dyDescent="0.2">
      <c r="A14" s="528"/>
      <c r="B14" s="528"/>
      <c r="C14" s="528"/>
      <c r="D14" s="528"/>
      <c r="E14" s="528"/>
    </row>
    <row r="15" spans="1:10" ht="9" hidden="1" customHeight="1" x14ac:dyDescent="0.2">
      <c r="A15" s="528"/>
      <c r="B15" s="528"/>
      <c r="C15" s="528"/>
      <c r="D15" s="528"/>
      <c r="E15" s="528"/>
    </row>
  </sheetData>
  <sheetProtection algorithmName="SHA-512" hashValue="1ohFNwYa0C2JM/hbp8tV5+BzdPkc8H49plPV3TafRouGdobHlIGUbWKZXpjjqYmMK4PThFbsL7Z0G2vK8c2LLQ==" saltValue="MVQdb3RYFfQL2+PvU+z/5Q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6" sqref="B6"/>
    </sheetView>
  </sheetViews>
  <sheetFormatPr defaultColWidth="9.140625"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8" t="s">
        <v>349</v>
      </c>
      <c r="B1" s="618"/>
      <c r="C1" s="180"/>
      <c r="D1" s="180"/>
      <c r="E1" s="180"/>
    </row>
    <row r="2" spans="1:5" ht="18" customHeight="1" x14ac:dyDescent="0.2">
      <c r="A2" s="614" t="s">
        <v>409</v>
      </c>
      <c r="B2" s="613" t="s">
        <v>341</v>
      </c>
    </row>
    <row r="3" spans="1:5" ht="17.25" customHeight="1" x14ac:dyDescent="0.2">
      <c r="A3" s="614"/>
      <c r="B3" s="613"/>
    </row>
    <row r="4" spans="1:5" ht="24.95" customHeight="1" x14ac:dyDescent="0.2">
      <c r="A4" s="240" t="s">
        <v>350</v>
      </c>
      <c r="B4" s="312"/>
    </row>
    <row r="5" spans="1:5" ht="24.95" customHeight="1" x14ac:dyDescent="0.2">
      <c r="A5" s="166" t="s">
        <v>351</v>
      </c>
      <c r="B5" s="314">
        <v>4</v>
      </c>
    </row>
    <row r="6" spans="1:5" ht="24.95" customHeight="1" x14ac:dyDescent="0.2">
      <c r="A6" s="241" t="s">
        <v>352</v>
      </c>
      <c r="B6" s="313"/>
    </row>
    <row r="7" spans="1:5" ht="15.75" customHeight="1" x14ac:dyDescent="0.2"/>
  </sheetData>
  <sheetProtection algorithmName="SHA-512" hashValue="q75ceL4mCAjlvq39xqHRG5m+9Z/0GLIO0YNCEPVMQIF9qOvhXaVyCATKaFiqLXTfXWnYVPtiBk3eDgiqUMoIGw==" saltValue="Zn8hztCfAFaDBRE1Ip7FDg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9" t="s">
        <v>457</v>
      </c>
      <c r="B1" s="619"/>
      <c r="C1" s="181"/>
      <c r="D1" s="181"/>
      <c r="E1" s="181"/>
      <c r="F1" s="181"/>
      <c r="G1" s="181"/>
    </row>
    <row r="2" spans="1:7" ht="15.75" customHeight="1" x14ac:dyDescent="0.2">
      <c r="A2" s="621" t="s">
        <v>410</v>
      </c>
      <c r="B2" s="610" t="s">
        <v>341</v>
      </c>
    </row>
    <row r="3" spans="1:7" ht="15" customHeight="1" x14ac:dyDescent="0.2">
      <c r="A3" s="621"/>
      <c r="B3" s="610"/>
    </row>
    <row r="4" spans="1:7" ht="24.95" customHeight="1" x14ac:dyDescent="0.2">
      <c r="A4" s="240" t="s">
        <v>353</v>
      </c>
      <c r="B4" s="312"/>
    </row>
    <row r="5" spans="1:7" ht="24.95" customHeight="1" x14ac:dyDescent="0.2">
      <c r="A5" s="166" t="s">
        <v>354</v>
      </c>
      <c r="B5" s="314"/>
    </row>
    <row r="6" spans="1:7" ht="24.95" customHeight="1" x14ac:dyDescent="0.2">
      <c r="A6" s="166" t="s">
        <v>436</v>
      </c>
      <c r="B6" s="314"/>
    </row>
    <row r="7" spans="1:7" ht="24.95" customHeight="1" x14ac:dyDescent="0.2">
      <c r="A7" s="166" t="s">
        <v>437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348</v>
      </c>
    </row>
    <row r="11" spans="1:7" s="183" customFormat="1" ht="30.75" customHeight="1" x14ac:dyDescent="0.2">
      <c r="A11" s="620" t="s">
        <v>355</v>
      </c>
      <c r="B11" s="620"/>
    </row>
    <row r="12" spans="1:7" ht="12" customHeight="1" x14ac:dyDescent="0.2"/>
  </sheetData>
  <sheetProtection algorithmName="SHA-512" hashValue="RKY1aNika7adJWgesYvxGd+wCEMq670TcUlzvA19Jkj1E8Sy6LidmAeIL6aB7oUG4HOj0Ix4BOBntqOu78j0cA==" saltValue="5z1geJ06h4gHRoW8JeeNK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8" t="s">
        <v>24</v>
      </c>
      <c r="B1" s="618"/>
    </row>
    <row r="2" spans="1:2" ht="18.75" customHeight="1" x14ac:dyDescent="0.2">
      <c r="A2" s="537" t="s">
        <v>411</v>
      </c>
      <c r="B2" s="622" t="s">
        <v>341</v>
      </c>
    </row>
    <row r="3" spans="1:2" ht="19.5" customHeight="1" x14ac:dyDescent="0.2">
      <c r="A3" s="537"/>
      <c r="B3" s="622"/>
    </row>
    <row r="4" spans="1:2" ht="24.95" customHeight="1" x14ac:dyDescent="0.2">
      <c r="A4" s="240" t="s">
        <v>356</v>
      </c>
      <c r="B4" s="312"/>
    </row>
    <row r="5" spans="1:2" ht="24.95" customHeight="1" x14ac:dyDescent="0.2">
      <c r="A5" s="241" t="s">
        <v>357</v>
      </c>
      <c r="B5" s="313"/>
    </row>
    <row r="7" spans="1:2" ht="15.75" customHeight="1" x14ac:dyDescent="0.2"/>
  </sheetData>
  <sheetProtection algorithmName="SHA-512" hashValue="J2hcwZAPfw2TgnxrsrR+KVERHE34EYcfRaZw7t/qzNpnO1WJrGWwBTchms4sB73aXOXj2vVSPnGZny2rGReg3Q==" saltValue="rgcZF1xQfWQ+Q2KirfDfQ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7" sqref="C7"/>
      <selection pane="bottomLeft"/>
    </sheetView>
  </sheetViews>
  <sheetFormatPr defaultColWidth="9.140625"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2021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13'!$A$1:$AH$1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algorithmName="SHA-512" hashValue="TKsJk5LUD8U5Om4xWsSXs+Ubl9v21ALC17A7SdDR+7hhZh+vjH6BmHXpiBDkUZWh/YSPZI0sGAX1IZBx89yV4g==" saltValue="FwPzRonG8pKua1eA6a+CB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23" t="s">
        <v>458</v>
      </c>
      <c r="B1" s="623"/>
    </row>
    <row r="2" spans="1:2" ht="18" customHeight="1" x14ac:dyDescent="0.2">
      <c r="A2" s="625" t="s">
        <v>412</v>
      </c>
      <c r="B2" s="624" t="s">
        <v>277</v>
      </c>
    </row>
    <row r="3" spans="1:2" ht="13.5" customHeight="1" x14ac:dyDescent="0.2">
      <c r="A3" s="626"/>
      <c r="B3" s="624"/>
    </row>
    <row r="4" spans="1:2" ht="24.95" customHeight="1" x14ac:dyDescent="0.2">
      <c r="A4" s="240" t="s">
        <v>358</v>
      </c>
      <c r="B4" s="309"/>
    </row>
    <row r="5" spans="1:2" ht="24.95" customHeight="1" x14ac:dyDescent="0.2">
      <c r="A5" s="166" t="s">
        <v>359</v>
      </c>
      <c r="B5" s="310"/>
    </row>
    <row r="6" spans="1:2" ht="24.95" customHeight="1" x14ac:dyDescent="0.2">
      <c r="A6" s="166" t="s">
        <v>360</v>
      </c>
      <c r="B6" s="310"/>
    </row>
    <row r="7" spans="1:2" ht="24.95" customHeight="1" x14ac:dyDescent="0.2">
      <c r="A7" s="241" t="s">
        <v>361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362</v>
      </c>
    </row>
    <row r="11" spans="1:2" s="189" customFormat="1" ht="13.5" x14ac:dyDescent="0.2">
      <c r="A11" s="189" t="s">
        <v>363</v>
      </c>
    </row>
    <row r="12" spans="1:2" s="189" customFormat="1" ht="13.5" x14ac:dyDescent="0.2">
      <c r="A12" s="189" t="s">
        <v>364</v>
      </c>
    </row>
    <row r="13" spans="1:2" s="189" customFormat="1" ht="13.5" x14ac:dyDescent="0.2">
      <c r="A13" s="190" t="s">
        <v>513</v>
      </c>
    </row>
    <row r="16" spans="1:2" ht="13.5" x14ac:dyDescent="0.2">
      <c r="A16" s="190"/>
    </row>
  </sheetData>
  <sheetProtection algorithmName="SHA-512" hashValue="VJpV+GDh516a57QpUjqPhdbDahWIqlztUhx8hu5sMeJ9yBdNktL8ohN60YjZ67PKw19PcXXfkWEFwToTE+e/zw==" saltValue="PVl16FD5zkyVQFNq1m9vww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zoomScaleNormal="100" workbookViewId="0">
      <selection activeCell="B126" sqref="B126:C126"/>
    </sheetView>
  </sheetViews>
  <sheetFormatPr defaultColWidth="9.140625"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8" t="s">
        <v>452</v>
      </c>
      <c r="B1" s="628"/>
      <c r="C1" s="628"/>
      <c r="D1" s="628"/>
      <c r="E1" s="628"/>
      <c r="F1" s="628"/>
      <c r="G1" s="628"/>
    </row>
    <row r="2" spans="1:7" ht="30" customHeight="1" x14ac:dyDescent="0.2">
      <c r="A2" s="78" t="s">
        <v>365</v>
      </c>
      <c r="B2" s="78" t="s">
        <v>366</v>
      </c>
      <c r="C2" s="78" t="s">
        <v>367</v>
      </c>
      <c r="D2" s="78" t="s">
        <v>368</v>
      </c>
      <c r="E2" s="78" t="s">
        <v>369</v>
      </c>
      <c r="F2" s="78" t="s">
        <v>77</v>
      </c>
    </row>
    <row r="3" spans="1:7" ht="24.95" customHeight="1" x14ac:dyDescent="0.2">
      <c r="A3" s="240" t="s">
        <v>370</v>
      </c>
      <c r="B3" s="306">
        <v>97</v>
      </c>
      <c r="C3" s="306"/>
      <c r="D3" s="306">
        <v>13</v>
      </c>
      <c r="E3" s="306">
        <v>3</v>
      </c>
      <c r="F3" s="303">
        <f>B3+C3+D3+E3</f>
        <v>113</v>
      </c>
    </row>
    <row r="4" spans="1:7" ht="24.95" customHeight="1" x14ac:dyDescent="0.2">
      <c r="A4" s="241" t="s">
        <v>371</v>
      </c>
      <c r="B4" s="308">
        <v>29</v>
      </c>
      <c r="C4" s="308"/>
      <c r="D4" s="308"/>
      <c r="E4" s="308"/>
      <c r="F4" s="304">
        <f>B4+C4+D4+E4</f>
        <v>29</v>
      </c>
    </row>
    <row r="5" spans="1:7" ht="15" customHeight="1" x14ac:dyDescent="0.2">
      <c r="A5" s="78" t="s">
        <v>372</v>
      </c>
      <c r="B5" s="281">
        <f>SUM(B3:B4)</f>
        <v>126</v>
      </c>
      <c r="C5" s="281">
        <f>SUM(C3:C4)</f>
        <v>0</v>
      </c>
      <c r="D5" s="281">
        <f>SUM(D3:D4)</f>
        <v>13</v>
      </c>
      <c r="E5" s="281">
        <f>SUM(E3:E4)</f>
        <v>3</v>
      </c>
      <c r="F5" s="281">
        <f>SUM(F3:F4)</f>
        <v>142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373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374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375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29" t="s">
        <v>376</v>
      </c>
      <c r="B11" s="629"/>
      <c r="C11" s="629"/>
      <c r="D11" s="629"/>
      <c r="E11" s="629"/>
      <c r="F11" s="629"/>
      <c r="G11" s="629"/>
    </row>
    <row r="12" spans="1:7" s="263" customFormat="1" ht="39.950000000000003" customHeight="1" x14ac:dyDescent="0.2">
      <c r="A12" s="630" t="s">
        <v>451</v>
      </c>
      <c r="B12" s="630"/>
      <c r="C12" s="630"/>
      <c r="D12" s="630"/>
      <c r="E12" s="630"/>
      <c r="F12" s="630"/>
      <c r="G12" s="630"/>
    </row>
    <row r="13" spans="1:7" ht="20.100000000000001" customHeight="1" x14ac:dyDescent="0.2">
      <c r="A13" s="540" t="s">
        <v>377</v>
      </c>
      <c r="B13" s="78" t="s">
        <v>378</v>
      </c>
      <c r="C13" s="78" t="s">
        <v>379</v>
      </c>
      <c r="D13" s="540" t="s">
        <v>41</v>
      </c>
      <c r="E13" s="631"/>
      <c r="F13" s="265"/>
      <c r="G13" s="148"/>
    </row>
    <row r="14" spans="1:7" ht="30" customHeight="1" x14ac:dyDescent="0.2">
      <c r="A14" s="540"/>
      <c r="B14" s="267" t="s">
        <v>380</v>
      </c>
      <c r="C14" s="267" t="s">
        <v>380</v>
      </c>
      <c r="D14" s="267" t="s">
        <v>381</v>
      </c>
      <c r="E14" s="267" t="s">
        <v>382</v>
      </c>
      <c r="F14" s="265"/>
      <c r="G14" s="148"/>
    </row>
    <row r="15" spans="1:7" ht="30" customHeight="1" x14ac:dyDescent="0.2">
      <c r="A15" s="374" t="s">
        <v>44</v>
      </c>
      <c r="B15" s="306"/>
      <c r="C15" s="306">
        <v>1</v>
      </c>
      <c r="D15" s="278">
        <f>B15+C15</f>
        <v>1</v>
      </c>
      <c r="E15" s="306"/>
      <c r="F15" s="265"/>
      <c r="G15" s="266"/>
    </row>
    <row r="16" spans="1:7" ht="30" customHeight="1" x14ac:dyDescent="0.2">
      <c r="A16" s="374" t="s">
        <v>414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415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416</v>
      </c>
      <c r="B18" s="307">
        <v>2</v>
      </c>
      <c r="C18" s="307"/>
      <c r="D18" s="279">
        <f t="shared" ref="D18:D59" si="0">B18+C18</f>
        <v>2</v>
      </c>
      <c r="E18" s="307">
        <v>2</v>
      </c>
      <c r="F18" s="265"/>
      <c r="G18" s="148"/>
    </row>
    <row r="19" spans="1:7" ht="30" customHeight="1" x14ac:dyDescent="0.2">
      <c r="A19" s="374" t="s">
        <v>417</v>
      </c>
      <c r="B19" s="307">
        <v>2</v>
      </c>
      <c r="C19" s="307">
        <v>4</v>
      </c>
      <c r="D19" s="279">
        <f t="shared" si="0"/>
        <v>6</v>
      </c>
      <c r="E19" s="307">
        <v>1</v>
      </c>
      <c r="F19" s="265"/>
      <c r="G19" s="148"/>
    </row>
    <row r="20" spans="1:7" ht="30" customHeight="1" x14ac:dyDescent="0.2">
      <c r="A20" s="374" t="s">
        <v>418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18</v>
      </c>
      <c r="C21" s="307">
        <v>4</v>
      </c>
      <c r="D21" s="279">
        <f t="shared" si="0"/>
        <v>22</v>
      </c>
      <c r="E21" s="307">
        <v>14</v>
      </c>
      <c r="F21" s="265"/>
      <c r="G21" s="148"/>
    </row>
    <row r="22" spans="1:7" ht="30" customHeight="1" x14ac:dyDescent="0.2">
      <c r="A22" s="374" t="s">
        <v>46</v>
      </c>
      <c r="B22" s="307">
        <v>3</v>
      </c>
      <c r="C22" s="307">
        <v>2</v>
      </c>
      <c r="D22" s="279">
        <f t="shared" si="0"/>
        <v>5</v>
      </c>
      <c r="E22" s="307">
        <v>5</v>
      </c>
      <c r="F22" s="265"/>
      <c r="G22" s="148"/>
    </row>
    <row r="23" spans="1:7" ht="30" customHeight="1" x14ac:dyDescent="0.2">
      <c r="A23" s="374" t="s">
        <v>47</v>
      </c>
      <c r="B23" s="307"/>
      <c r="C23" s="307"/>
      <c r="D23" s="279">
        <f t="shared" si="0"/>
        <v>0</v>
      </c>
      <c r="E23" s="307"/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>
        <v>2</v>
      </c>
      <c r="C25" s="307"/>
      <c r="D25" s="279">
        <f t="shared" si="0"/>
        <v>2</v>
      </c>
      <c r="E25" s="307">
        <v>1</v>
      </c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>
        <v>1</v>
      </c>
      <c r="C31" s="307"/>
      <c r="D31" s="279">
        <f t="shared" si="0"/>
        <v>1</v>
      </c>
      <c r="E31" s="307">
        <v>1</v>
      </c>
      <c r="F31" s="265"/>
      <c r="G31" s="148"/>
    </row>
    <row r="32" spans="1:7" ht="30" customHeight="1" x14ac:dyDescent="0.2">
      <c r="A32" s="374" t="s">
        <v>56</v>
      </c>
      <c r="B32" s="307">
        <v>85</v>
      </c>
      <c r="C32" s="307">
        <v>18</v>
      </c>
      <c r="D32" s="279">
        <f t="shared" si="0"/>
        <v>103</v>
      </c>
      <c r="E32" s="307">
        <v>60</v>
      </c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419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420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421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422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423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424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425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113</v>
      </c>
      <c r="C60" s="281">
        <f>SUM(C15:C59)</f>
        <v>29</v>
      </c>
      <c r="D60" s="281">
        <f>SUM(D15:D59)</f>
        <v>142</v>
      </c>
      <c r="E60" s="281">
        <f>SUM(E15:E59)</f>
        <v>84</v>
      </c>
      <c r="F60" s="195"/>
      <c r="G60" s="195"/>
    </row>
    <row r="61" spans="1:7" s="123" customFormat="1" ht="12" customHeight="1" x14ac:dyDescent="0.2">
      <c r="A61" s="79"/>
      <c r="B61" s="632" t="s">
        <v>383</v>
      </c>
      <c r="C61" s="633"/>
      <c r="D61" s="633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34" t="s">
        <v>384</v>
      </c>
      <c r="B63" s="634"/>
      <c r="C63" s="634"/>
      <c r="D63" s="634"/>
      <c r="E63" s="634"/>
      <c r="F63" s="634"/>
      <c r="G63" s="634"/>
    </row>
    <row r="64" spans="1:7" s="123" customFormat="1" ht="30" customHeight="1" x14ac:dyDescent="0.2">
      <c r="A64" s="634" t="s">
        <v>408</v>
      </c>
      <c r="B64" s="634"/>
      <c r="C64" s="634"/>
      <c r="D64" s="634"/>
      <c r="E64" s="634"/>
      <c r="F64" s="634"/>
      <c r="G64" s="634"/>
    </row>
    <row r="65" spans="1:13" s="420" customFormat="1" ht="13.5" x14ac:dyDescent="0.3">
      <c r="A65" s="109" t="s">
        <v>549</v>
      </c>
      <c r="B65" s="109"/>
      <c r="C65" s="109"/>
      <c r="D65" s="109"/>
      <c r="E65" s="109"/>
      <c r="F65" s="109"/>
      <c r="G65" s="109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8" t="s">
        <v>427</v>
      </c>
      <c r="B67" s="528"/>
      <c r="C67" s="528"/>
      <c r="D67" s="528"/>
      <c r="E67" s="528"/>
      <c r="F67" s="528"/>
      <c r="G67" s="528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27" t="s">
        <v>450</v>
      </c>
      <c r="B69" s="627"/>
      <c r="C69" s="627"/>
      <c r="D69" s="627"/>
      <c r="E69" s="627"/>
      <c r="F69" s="627"/>
      <c r="G69" s="627"/>
    </row>
    <row r="70" spans="1:13" ht="30" customHeight="1" x14ac:dyDescent="0.2">
      <c r="A70" s="78" t="s">
        <v>516</v>
      </c>
      <c r="B70" s="540" t="s">
        <v>514</v>
      </c>
      <c r="C70" s="540"/>
      <c r="D70" s="540" t="s">
        <v>515</v>
      </c>
      <c r="E70" s="637"/>
      <c r="F70" s="540" t="s">
        <v>385</v>
      </c>
      <c r="G70" s="637"/>
    </row>
    <row r="71" spans="1:13" ht="30" customHeight="1" x14ac:dyDescent="0.2">
      <c r="A71" s="374" t="s">
        <v>44</v>
      </c>
      <c r="B71" s="638"/>
      <c r="C71" s="638"/>
      <c r="D71" s="638"/>
      <c r="E71" s="638"/>
      <c r="F71" s="639">
        <f>B71+D71</f>
        <v>0</v>
      </c>
      <c r="G71" s="639"/>
    </row>
    <row r="72" spans="1:13" s="123" customFormat="1" ht="30" customHeight="1" x14ac:dyDescent="0.2">
      <c r="A72" s="374" t="s">
        <v>414</v>
      </c>
      <c r="B72" s="635"/>
      <c r="C72" s="635"/>
      <c r="D72" s="635">
        <v>4.1666666666666664E-2</v>
      </c>
      <c r="E72" s="635"/>
      <c r="F72" s="636">
        <f t="shared" ref="F72:F115" si="1">B72+D72</f>
        <v>4.1666666666666664E-2</v>
      </c>
      <c r="G72" s="636"/>
    </row>
    <row r="73" spans="1:13" s="123" customFormat="1" ht="30" customHeight="1" x14ac:dyDescent="0.2">
      <c r="A73" s="374" t="s">
        <v>415</v>
      </c>
      <c r="B73" s="635"/>
      <c r="C73" s="635"/>
      <c r="D73" s="635"/>
      <c r="E73" s="635"/>
      <c r="F73" s="636">
        <f t="shared" si="1"/>
        <v>0</v>
      </c>
      <c r="G73" s="636"/>
    </row>
    <row r="74" spans="1:13" ht="30" customHeight="1" x14ac:dyDescent="0.2">
      <c r="A74" s="374" t="s">
        <v>416</v>
      </c>
      <c r="B74" s="635">
        <v>0.20833333333333334</v>
      </c>
      <c r="C74" s="635"/>
      <c r="D74" s="635"/>
      <c r="E74" s="635"/>
      <c r="F74" s="636">
        <f t="shared" si="1"/>
        <v>0.20833333333333334</v>
      </c>
      <c r="G74" s="636"/>
    </row>
    <row r="75" spans="1:13" ht="30" customHeight="1" x14ac:dyDescent="0.2">
      <c r="A75" s="374" t="s">
        <v>417</v>
      </c>
      <c r="B75" s="635">
        <v>3.375</v>
      </c>
      <c r="C75" s="635"/>
      <c r="D75" s="635"/>
      <c r="E75" s="635"/>
      <c r="F75" s="636">
        <f t="shared" si="1"/>
        <v>3.375</v>
      </c>
      <c r="G75" s="636"/>
    </row>
    <row r="76" spans="1:13" ht="30" customHeight="1" x14ac:dyDescent="0.2">
      <c r="A76" s="374" t="s">
        <v>418</v>
      </c>
      <c r="B76" s="635"/>
      <c r="C76" s="635"/>
      <c r="D76" s="635"/>
      <c r="E76" s="635"/>
      <c r="F76" s="636">
        <f t="shared" si="1"/>
        <v>0</v>
      </c>
      <c r="G76" s="636"/>
    </row>
    <row r="77" spans="1:13" ht="30" customHeight="1" x14ac:dyDescent="0.2">
      <c r="A77" s="374" t="s">
        <v>45</v>
      </c>
      <c r="B77" s="635">
        <v>13.375</v>
      </c>
      <c r="C77" s="635"/>
      <c r="D77" s="635">
        <v>0.1875</v>
      </c>
      <c r="E77" s="635"/>
      <c r="F77" s="636">
        <f t="shared" si="1"/>
        <v>13.5625</v>
      </c>
      <c r="G77" s="636"/>
    </row>
    <row r="78" spans="1:13" ht="30" customHeight="1" x14ac:dyDescent="0.2">
      <c r="A78" s="374" t="s">
        <v>46</v>
      </c>
      <c r="B78" s="635"/>
      <c r="C78" s="635"/>
      <c r="D78" s="635">
        <v>8.3333333333333329E-2</v>
      </c>
      <c r="E78" s="635"/>
      <c r="F78" s="636">
        <f t="shared" si="1"/>
        <v>8.3333333333333329E-2</v>
      </c>
      <c r="G78" s="636"/>
    </row>
    <row r="79" spans="1:13" ht="30" customHeight="1" x14ac:dyDescent="0.2">
      <c r="A79" s="374" t="s">
        <v>47</v>
      </c>
      <c r="B79" s="635"/>
      <c r="C79" s="635"/>
      <c r="D79" s="635"/>
      <c r="E79" s="635"/>
      <c r="F79" s="636">
        <f t="shared" si="1"/>
        <v>0</v>
      </c>
      <c r="G79" s="636"/>
    </row>
    <row r="80" spans="1:13" ht="30" customHeight="1" x14ac:dyDescent="0.2">
      <c r="A80" s="374" t="s">
        <v>48</v>
      </c>
      <c r="B80" s="635"/>
      <c r="C80" s="635"/>
      <c r="D80" s="635"/>
      <c r="E80" s="635"/>
      <c r="F80" s="636">
        <f t="shared" si="1"/>
        <v>0</v>
      </c>
      <c r="G80" s="636"/>
    </row>
    <row r="81" spans="1:7" ht="30" customHeight="1" x14ac:dyDescent="0.2">
      <c r="A81" s="374" t="s">
        <v>49</v>
      </c>
      <c r="B81" s="635">
        <v>3.375</v>
      </c>
      <c r="C81" s="635"/>
      <c r="D81" s="635"/>
      <c r="E81" s="635"/>
      <c r="F81" s="636">
        <f t="shared" si="1"/>
        <v>3.375</v>
      </c>
      <c r="G81" s="636"/>
    </row>
    <row r="82" spans="1:7" ht="30" customHeight="1" x14ac:dyDescent="0.2">
      <c r="A82" s="374" t="s">
        <v>50</v>
      </c>
      <c r="B82" s="635"/>
      <c r="C82" s="635"/>
      <c r="D82" s="635"/>
      <c r="E82" s="635"/>
      <c r="F82" s="636">
        <f t="shared" si="1"/>
        <v>0</v>
      </c>
      <c r="G82" s="636"/>
    </row>
    <row r="83" spans="1:7" ht="30" customHeight="1" x14ac:dyDescent="0.2">
      <c r="A83" s="374" t="s">
        <v>51</v>
      </c>
      <c r="B83" s="635"/>
      <c r="C83" s="635"/>
      <c r="D83" s="635"/>
      <c r="E83" s="635"/>
      <c r="F83" s="636">
        <f t="shared" si="1"/>
        <v>0</v>
      </c>
      <c r="G83" s="636"/>
    </row>
    <row r="84" spans="1:7" ht="30" customHeight="1" x14ac:dyDescent="0.2">
      <c r="A84" s="374" t="s">
        <v>52</v>
      </c>
      <c r="B84" s="635"/>
      <c r="C84" s="635"/>
      <c r="D84" s="635"/>
      <c r="E84" s="635"/>
      <c r="F84" s="636">
        <f t="shared" si="1"/>
        <v>0</v>
      </c>
      <c r="G84" s="636"/>
    </row>
    <row r="85" spans="1:7" ht="30" customHeight="1" x14ac:dyDescent="0.2">
      <c r="A85" s="374" t="s">
        <v>53</v>
      </c>
      <c r="B85" s="635"/>
      <c r="C85" s="635"/>
      <c r="D85" s="635"/>
      <c r="E85" s="635"/>
      <c r="F85" s="636">
        <f t="shared" si="1"/>
        <v>0</v>
      </c>
      <c r="G85" s="636"/>
    </row>
    <row r="86" spans="1:7" ht="30" customHeight="1" x14ac:dyDescent="0.2">
      <c r="A86" s="374" t="s">
        <v>54</v>
      </c>
      <c r="B86" s="635"/>
      <c r="C86" s="635"/>
      <c r="D86" s="635"/>
      <c r="E86" s="635"/>
      <c r="F86" s="636">
        <f t="shared" si="1"/>
        <v>0</v>
      </c>
      <c r="G86" s="636"/>
    </row>
    <row r="87" spans="1:7" ht="30" customHeight="1" x14ac:dyDescent="0.2">
      <c r="A87" s="374" t="s">
        <v>55</v>
      </c>
      <c r="B87" s="635"/>
      <c r="C87" s="635"/>
      <c r="D87" s="635"/>
      <c r="E87" s="635"/>
      <c r="F87" s="636">
        <f t="shared" si="1"/>
        <v>0</v>
      </c>
      <c r="G87" s="636"/>
    </row>
    <row r="88" spans="1:7" ht="30" customHeight="1" x14ac:dyDescent="0.2">
      <c r="A88" s="374" t="s">
        <v>56</v>
      </c>
      <c r="B88" s="635">
        <v>26.1875</v>
      </c>
      <c r="C88" s="635"/>
      <c r="D88" s="635">
        <v>1.5</v>
      </c>
      <c r="E88" s="635"/>
      <c r="F88" s="636">
        <f t="shared" si="1"/>
        <v>27.6875</v>
      </c>
      <c r="G88" s="636"/>
    </row>
    <row r="89" spans="1:7" ht="30" customHeight="1" x14ac:dyDescent="0.2">
      <c r="A89" s="374" t="s">
        <v>57</v>
      </c>
      <c r="B89" s="635"/>
      <c r="C89" s="635"/>
      <c r="D89" s="635"/>
      <c r="E89" s="635"/>
      <c r="F89" s="636">
        <f t="shared" si="1"/>
        <v>0</v>
      </c>
      <c r="G89" s="636"/>
    </row>
    <row r="90" spans="1:7" ht="30" customHeight="1" x14ac:dyDescent="0.2">
      <c r="A90" s="374" t="s">
        <v>58</v>
      </c>
      <c r="B90" s="635"/>
      <c r="C90" s="635"/>
      <c r="D90" s="635"/>
      <c r="E90" s="635"/>
      <c r="F90" s="636">
        <f t="shared" si="1"/>
        <v>0</v>
      </c>
      <c r="G90" s="636"/>
    </row>
    <row r="91" spans="1:7" ht="30" customHeight="1" x14ac:dyDescent="0.2">
      <c r="A91" s="374" t="s">
        <v>59</v>
      </c>
      <c r="B91" s="635"/>
      <c r="C91" s="635"/>
      <c r="D91" s="635"/>
      <c r="E91" s="635"/>
      <c r="F91" s="636">
        <f t="shared" si="1"/>
        <v>0</v>
      </c>
      <c r="G91" s="636"/>
    </row>
    <row r="92" spans="1:7" ht="30" customHeight="1" x14ac:dyDescent="0.2">
      <c r="A92" s="374" t="s">
        <v>60</v>
      </c>
      <c r="B92" s="635"/>
      <c r="C92" s="635"/>
      <c r="D92" s="635"/>
      <c r="E92" s="635"/>
      <c r="F92" s="636">
        <f t="shared" si="1"/>
        <v>0</v>
      </c>
      <c r="G92" s="636"/>
    </row>
    <row r="93" spans="1:7" ht="30" customHeight="1" x14ac:dyDescent="0.2">
      <c r="A93" s="374" t="s">
        <v>61</v>
      </c>
      <c r="B93" s="635"/>
      <c r="C93" s="635"/>
      <c r="D93" s="635"/>
      <c r="E93" s="635"/>
      <c r="F93" s="636">
        <f t="shared" si="1"/>
        <v>0</v>
      </c>
      <c r="G93" s="636"/>
    </row>
    <row r="94" spans="1:7" ht="30" customHeight="1" x14ac:dyDescent="0.2">
      <c r="A94" s="374" t="s">
        <v>62</v>
      </c>
      <c r="B94" s="635"/>
      <c r="C94" s="635"/>
      <c r="D94" s="635"/>
      <c r="E94" s="635"/>
      <c r="F94" s="636">
        <f t="shared" si="1"/>
        <v>0</v>
      </c>
      <c r="G94" s="636"/>
    </row>
    <row r="95" spans="1:7" ht="30" customHeight="1" x14ac:dyDescent="0.2">
      <c r="A95" s="374" t="s">
        <v>63</v>
      </c>
      <c r="B95" s="635"/>
      <c r="C95" s="635"/>
      <c r="D95" s="635"/>
      <c r="E95" s="635"/>
      <c r="F95" s="636">
        <f t="shared" si="1"/>
        <v>0</v>
      </c>
      <c r="G95" s="636"/>
    </row>
    <row r="96" spans="1:7" ht="30" customHeight="1" x14ac:dyDescent="0.2">
      <c r="A96" s="374" t="s">
        <v>64</v>
      </c>
      <c r="B96" s="635"/>
      <c r="C96" s="635"/>
      <c r="D96" s="635"/>
      <c r="E96" s="635"/>
      <c r="F96" s="636">
        <f t="shared" si="1"/>
        <v>0</v>
      </c>
      <c r="G96" s="636"/>
    </row>
    <row r="97" spans="1:7" ht="30" customHeight="1" x14ac:dyDescent="0.2">
      <c r="A97" s="374" t="s">
        <v>65</v>
      </c>
      <c r="B97" s="635"/>
      <c r="C97" s="635"/>
      <c r="D97" s="635"/>
      <c r="E97" s="635"/>
      <c r="F97" s="636">
        <f t="shared" si="1"/>
        <v>0</v>
      </c>
      <c r="G97" s="636"/>
    </row>
    <row r="98" spans="1:7" ht="30" customHeight="1" x14ac:dyDescent="0.2">
      <c r="A98" s="374" t="s">
        <v>66</v>
      </c>
      <c r="B98" s="635"/>
      <c r="C98" s="635"/>
      <c r="D98" s="635"/>
      <c r="E98" s="635"/>
      <c r="F98" s="636">
        <f t="shared" si="1"/>
        <v>0</v>
      </c>
      <c r="G98" s="636"/>
    </row>
    <row r="99" spans="1:7" ht="30" customHeight="1" x14ac:dyDescent="0.2">
      <c r="A99" s="374" t="s">
        <v>67</v>
      </c>
      <c r="B99" s="635"/>
      <c r="C99" s="635"/>
      <c r="D99" s="635"/>
      <c r="E99" s="635"/>
      <c r="F99" s="636">
        <f t="shared" si="1"/>
        <v>0</v>
      </c>
      <c r="G99" s="636"/>
    </row>
    <row r="100" spans="1:7" ht="30" customHeight="1" x14ac:dyDescent="0.2">
      <c r="A100" s="374" t="s">
        <v>68</v>
      </c>
      <c r="B100" s="635"/>
      <c r="C100" s="635"/>
      <c r="D100" s="635"/>
      <c r="E100" s="635"/>
      <c r="F100" s="636">
        <f t="shared" si="1"/>
        <v>0</v>
      </c>
      <c r="G100" s="636"/>
    </row>
    <row r="101" spans="1:7" ht="30" customHeight="1" x14ac:dyDescent="0.2">
      <c r="A101" s="374" t="s">
        <v>419</v>
      </c>
      <c r="B101" s="635"/>
      <c r="C101" s="635"/>
      <c r="D101" s="635"/>
      <c r="E101" s="635"/>
      <c r="F101" s="636">
        <f t="shared" si="1"/>
        <v>0</v>
      </c>
      <c r="G101" s="636"/>
    </row>
    <row r="102" spans="1:7" ht="30" customHeight="1" x14ac:dyDescent="0.2">
      <c r="A102" s="374" t="s">
        <v>420</v>
      </c>
      <c r="B102" s="635"/>
      <c r="C102" s="635"/>
      <c r="D102" s="635"/>
      <c r="E102" s="635"/>
      <c r="F102" s="636">
        <f t="shared" si="1"/>
        <v>0</v>
      </c>
      <c r="G102" s="636"/>
    </row>
    <row r="103" spans="1:7" ht="30" customHeight="1" x14ac:dyDescent="0.2">
      <c r="A103" s="374" t="s">
        <v>421</v>
      </c>
      <c r="B103" s="635"/>
      <c r="C103" s="635"/>
      <c r="D103" s="635"/>
      <c r="E103" s="635"/>
      <c r="F103" s="636">
        <f t="shared" si="1"/>
        <v>0</v>
      </c>
      <c r="G103" s="636"/>
    </row>
    <row r="104" spans="1:7" ht="30" customHeight="1" x14ac:dyDescent="0.2">
      <c r="A104" s="374" t="s">
        <v>69</v>
      </c>
      <c r="B104" s="635"/>
      <c r="C104" s="635"/>
      <c r="D104" s="635"/>
      <c r="E104" s="635"/>
      <c r="F104" s="636">
        <f t="shared" si="1"/>
        <v>0</v>
      </c>
      <c r="G104" s="636"/>
    </row>
    <row r="105" spans="1:7" ht="30" customHeight="1" x14ac:dyDescent="0.2">
      <c r="A105" s="374" t="s">
        <v>422</v>
      </c>
      <c r="B105" s="635"/>
      <c r="C105" s="635"/>
      <c r="D105" s="635"/>
      <c r="E105" s="635"/>
      <c r="F105" s="636">
        <f t="shared" si="1"/>
        <v>0</v>
      </c>
      <c r="G105" s="636"/>
    </row>
    <row r="106" spans="1:7" ht="30" customHeight="1" x14ac:dyDescent="0.2">
      <c r="A106" s="374" t="s">
        <v>423</v>
      </c>
      <c r="B106" s="635"/>
      <c r="C106" s="635"/>
      <c r="D106" s="635"/>
      <c r="E106" s="635"/>
      <c r="F106" s="636">
        <f t="shared" si="1"/>
        <v>0</v>
      </c>
      <c r="G106" s="636"/>
    </row>
    <row r="107" spans="1:7" ht="30" customHeight="1" x14ac:dyDescent="0.2">
      <c r="A107" s="374" t="s">
        <v>424</v>
      </c>
      <c r="B107" s="635"/>
      <c r="C107" s="635"/>
      <c r="D107" s="635"/>
      <c r="E107" s="635"/>
      <c r="F107" s="636">
        <f t="shared" si="1"/>
        <v>0</v>
      </c>
      <c r="G107" s="636"/>
    </row>
    <row r="108" spans="1:7" ht="30" customHeight="1" x14ac:dyDescent="0.2">
      <c r="A108" s="374" t="s">
        <v>70</v>
      </c>
      <c r="B108" s="635"/>
      <c r="C108" s="635"/>
      <c r="D108" s="635"/>
      <c r="E108" s="635"/>
      <c r="F108" s="636">
        <f t="shared" si="1"/>
        <v>0</v>
      </c>
      <c r="G108" s="636"/>
    </row>
    <row r="109" spans="1:7" ht="30" customHeight="1" x14ac:dyDescent="0.2">
      <c r="A109" s="374" t="s">
        <v>71</v>
      </c>
      <c r="B109" s="635"/>
      <c r="C109" s="635"/>
      <c r="D109" s="635"/>
      <c r="E109" s="635"/>
      <c r="F109" s="636">
        <f t="shared" si="1"/>
        <v>0</v>
      </c>
      <c r="G109" s="636"/>
    </row>
    <row r="110" spans="1:7" ht="30" customHeight="1" x14ac:dyDescent="0.2">
      <c r="A110" s="374" t="s">
        <v>72</v>
      </c>
      <c r="B110" s="635"/>
      <c r="C110" s="635"/>
      <c r="D110" s="635"/>
      <c r="E110" s="635"/>
      <c r="F110" s="636">
        <f t="shared" si="1"/>
        <v>0</v>
      </c>
      <c r="G110" s="636"/>
    </row>
    <row r="111" spans="1:7" ht="30" customHeight="1" x14ac:dyDescent="0.2">
      <c r="A111" s="374" t="s">
        <v>73</v>
      </c>
      <c r="B111" s="635"/>
      <c r="C111" s="635"/>
      <c r="D111" s="635"/>
      <c r="E111" s="635"/>
      <c r="F111" s="636">
        <f t="shared" si="1"/>
        <v>0</v>
      </c>
      <c r="G111" s="636"/>
    </row>
    <row r="112" spans="1:7" ht="30" customHeight="1" x14ac:dyDescent="0.2">
      <c r="A112" s="374" t="s">
        <v>74</v>
      </c>
      <c r="B112" s="635"/>
      <c r="C112" s="635"/>
      <c r="D112" s="635"/>
      <c r="E112" s="635"/>
      <c r="F112" s="636">
        <f t="shared" si="1"/>
        <v>0</v>
      </c>
      <c r="G112" s="636"/>
    </row>
    <row r="113" spans="1:13" ht="30" customHeight="1" x14ac:dyDescent="0.2">
      <c r="A113" s="374" t="s">
        <v>425</v>
      </c>
      <c r="B113" s="635"/>
      <c r="C113" s="635"/>
      <c r="D113" s="635"/>
      <c r="E113" s="635"/>
      <c r="F113" s="636">
        <f t="shared" si="1"/>
        <v>0</v>
      </c>
      <c r="G113" s="636"/>
    </row>
    <row r="114" spans="1:13" ht="30" customHeight="1" x14ac:dyDescent="0.2">
      <c r="A114" s="374" t="s">
        <v>75</v>
      </c>
      <c r="B114" s="635"/>
      <c r="C114" s="635"/>
      <c r="D114" s="635"/>
      <c r="E114" s="635"/>
      <c r="F114" s="636">
        <f t="shared" si="1"/>
        <v>0</v>
      </c>
      <c r="G114" s="636"/>
    </row>
    <row r="115" spans="1:13" ht="30" customHeight="1" x14ac:dyDescent="0.2">
      <c r="A115" s="374" t="s">
        <v>76</v>
      </c>
      <c r="B115" s="644"/>
      <c r="C115" s="644"/>
      <c r="D115" s="644"/>
      <c r="E115" s="644"/>
      <c r="F115" s="645">
        <f t="shared" si="1"/>
        <v>0</v>
      </c>
      <c r="G115" s="645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41" t="s">
        <v>523</v>
      </c>
      <c r="B118" s="641"/>
      <c r="C118" s="641"/>
      <c r="D118" s="641"/>
      <c r="E118" s="641"/>
      <c r="F118" s="641"/>
      <c r="G118" s="641"/>
      <c r="H118" s="641"/>
    </row>
    <row r="119" spans="1:13" s="420" customFormat="1" ht="13.5" x14ac:dyDescent="0.3">
      <c r="A119" s="109" t="s">
        <v>549</v>
      </c>
      <c r="B119" s="109"/>
      <c r="C119" s="109"/>
      <c r="D119" s="109"/>
      <c r="E119" s="109"/>
      <c r="F119" s="109"/>
      <c r="G119" s="109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8" t="s">
        <v>427</v>
      </c>
      <c r="B121" s="528"/>
      <c r="C121" s="528"/>
      <c r="D121" s="528"/>
      <c r="E121" s="528"/>
      <c r="F121" s="528"/>
      <c r="G121" s="528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8" t="s">
        <v>26</v>
      </c>
      <c r="B123" s="628"/>
      <c r="C123" s="628"/>
      <c r="D123" s="199"/>
      <c r="E123" s="199"/>
      <c r="F123" s="199"/>
      <c r="G123" s="199"/>
    </row>
    <row r="124" spans="1:13" ht="30" customHeight="1" x14ac:dyDescent="0.2">
      <c r="A124" s="261" t="s">
        <v>386</v>
      </c>
      <c r="B124" s="642" t="s">
        <v>277</v>
      </c>
      <c r="C124" s="642"/>
    </row>
    <row r="125" spans="1:13" ht="30" customHeight="1" x14ac:dyDescent="0.2">
      <c r="A125" s="240" t="s">
        <v>387</v>
      </c>
      <c r="B125" s="643"/>
      <c r="C125" s="643"/>
    </row>
    <row r="126" spans="1:13" ht="30" customHeight="1" x14ac:dyDescent="0.2">
      <c r="A126" s="241" t="s">
        <v>388</v>
      </c>
      <c r="B126" s="646">
        <v>86107.45</v>
      </c>
      <c r="C126" s="646"/>
    </row>
    <row r="127" spans="1:13" ht="15" customHeight="1" x14ac:dyDescent="0.2">
      <c r="A127" s="68" t="s">
        <v>77</v>
      </c>
      <c r="B127" s="640">
        <f>SUM(B125:C126)</f>
        <v>86107.45</v>
      </c>
      <c r="C127" s="640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539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540</v>
      </c>
      <c r="B131" s="200"/>
      <c r="C131" s="200"/>
      <c r="D131" s="200"/>
      <c r="E131" s="200"/>
      <c r="F131" s="200"/>
      <c r="G131" s="200"/>
    </row>
  </sheetData>
  <sheetProtection algorithmName="SHA-512" hashValue="/vxC9MekeQydWHozWUE2oJsRJxdD6npN3cvkydnmh7s/Q8/ND0cDSL/jJEMEtn4/KHDq2dyLnMvpsyNdq3AoQw==" saltValue="qbO928FmFhnA0Sv/NdI3xQ==" spinCount="100000" sheet="1" selectLockedCells="1"/>
  <mergeCells count="155"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D839"/>
  <sheetViews>
    <sheetView showGridLines="0" zoomScaleNormal="100" workbookViewId="0">
      <selection activeCell="B3" sqref="B3"/>
    </sheetView>
  </sheetViews>
  <sheetFormatPr defaultColWidth="9.140625"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7" t="s">
        <v>28</v>
      </c>
      <c r="B1" s="647"/>
    </row>
    <row r="2" spans="1:4" s="203" customFormat="1" ht="30" customHeight="1" x14ac:dyDescent="0.2">
      <c r="A2" s="268" t="s">
        <v>389</v>
      </c>
      <c r="B2" s="269" t="s">
        <v>341</v>
      </c>
      <c r="C2" s="202"/>
    </row>
    <row r="3" spans="1:4" ht="24.95" customHeight="1" x14ac:dyDescent="0.15">
      <c r="A3" s="240" t="s">
        <v>390</v>
      </c>
      <c r="B3" s="306">
        <v>85</v>
      </c>
    </row>
    <row r="4" spans="1:4" ht="24.95" customHeight="1" x14ac:dyDescent="0.15">
      <c r="A4" s="166" t="s">
        <v>391</v>
      </c>
      <c r="B4" s="307"/>
      <c r="D4" s="204"/>
    </row>
    <row r="5" spans="1:4" ht="24.95" customHeight="1" x14ac:dyDescent="0.15">
      <c r="A5" s="241" t="s">
        <v>392</v>
      </c>
      <c r="B5" s="308"/>
    </row>
    <row r="6" spans="1:4" ht="10.5" customHeight="1" x14ac:dyDescent="0.15">
      <c r="A6" s="648"/>
      <c r="B6" s="649"/>
    </row>
    <row r="7" spans="1:4" s="201" customFormat="1" ht="30" customHeight="1" x14ac:dyDescent="0.3">
      <c r="A7" s="647" t="s">
        <v>29</v>
      </c>
      <c r="B7" s="647"/>
    </row>
    <row r="8" spans="1:4" ht="30" customHeight="1" x14ac:dyDescent="0.15">
      <c r="A8" s="268" t="s">
        <v>393</v>
      </c>
      <c r="B8" s="269" t="s">
        <v>341</v>
      </c>
    </row>
    <row r="9" spans="1:4" ht="24.95" customHeight="1" x14ac:dyDescent="0.15">
      <c r="A9" s="240" t="s">
        <v>394</v>
      </c>
      <c r="B9" s="306"/>
    </row>
    <row r="10" spans="1:4" ht="24.95" customHeight="1" x14ac:dyDescent="0.15">
      <c r="A10" s="166" t="s">
        <v>395</v>
      </c>
      <c r="B10" s="307"/>
    </row>
    <row r="11" spans="1:4" ht="24.95" customHeight="1" x14ac:dyDescent="0.15">
      <c r="A11" s="166" t="s">
        <v>396</v>
      </c>
      <c r="B11" s="307"/>
    </row>
    <row r="12" spans="1:4" ht="24.95" customHeight="1" x14ac:dyDescent="0.15">
      <c r="A12" s="166" t="s">
        <v>397</v>
      </c>
      <c r="B12" s="305">
        <f>SUM(B13:B19)</f>
        <v>0</v>
      </c>
    </row>
    <row r="13" spans="1:4" ht="20.100000000000001" customHeight="1" x14ac:dyDescent="0.15">
      <c r="A13" s="166" t="s">
        <v>398</v>
      </c>
      <c r="B13" s="307"/>
    </row>
    <row r="14" spans="1:4" ht="20.100000000000001" customHeight="1" x14ac:dyDescent="0.15">
      <c r="A14" s="166" t="s">
        <v>399</v>
      </c>
      <c r="B14" s="307"/>
    </row>
    <row r="15" spans="1:4" ht="20.100000000000001" customHeight="1" x14ac:dyDescent="0.15">
      <c r="A15" s="166" t="s">
        <v>400</v>
      </c>
      <c r="B15" s="307"/>
    </row>
    <row r="16" spans="1:4" ht="20.100000000000001" customHeight="1" x14ac:dyDescent="0.15">
      <c r="A16" s="166" t="s">
        <v>401</v>
      </c>
      <c r="B16" s="307"/>
    </row>
    <row r="17" spans="1:2" ht="20.100000000000001" customHeight="1" x14ac:dyDescent="0.15">
      <c r="A17" s="166" t="s">
        <v>402</v>
      </c>
      <c r="B17" s="307"/>
    </row>
    <row r="18" spans="1:2" ht="20.100000000000001" customHeight="1" x14ac:dyDescent="0.15">
      <c r="A18" s="166" t="s">
        <v>403</v>
      </c>
      <c r="B18" s="307"/>
    </row>
    <row r="19" spans="1:2" ht="20.100000000000001" customHeight="1" x14ac:dyDescent="0.15">
      <c r="A19" s="241" t="s">
        <v>404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405</v>
      </c>
      <c r="B22" s="206"/>
    </row>
    <row r="23" spans="1:2" s="81" customFormat="1" ht="12" customHeight="1" x14ac:dyDescent="0.3">
      <c r="A23" s="206" t="s">
        <v>550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algorithmName="SHA-512" hashValue="VGZNAnhZnvjlBGjpA7IfRuOTduBbmRtqyosyxJQ1x33/U8wQwbkhA5L1rS9+/dHaSgRPYUkVU6vXqlTlSoQWgw==" saltValue="MJDWRWTafRNzYhSmlyO1Iw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tabSelected="1" workbookViewId="0">
      <pane xSplit="1" ySplit="3" topLeftCell="B4" activePane="bottomRight" state="frozen"/>
      <selection pane="topRight"/>
      <selection pane="bottomLeft"/>
      <selection pane="bottomRight" activeCell="I19" sqref="I19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30" t="s">
        <v>440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</row>
    <row r="2" spans="1:26" ht="36.75" customHeight="1" x14ac:dyDescent="0.2">
      <c r="A2" s="531" t="s">
        <v>30</v>
      </c>
      <c r="B2" s="531" t="s">
        <v>31</v>
      </c>
      <c r="C2" s="531"/>
      <c r="D2" s="531" t="s">
        <v>32</v>
      </c>
      <c r="E2" s="531"/>
      <c r="F2" s="531" t="s">
        <v>33</v>
      </c>
      <c r="G2" s="531"/>
      <c r="H2" s="531" t="s">
        <v>34</v>
      </c>
      <c r="I2" s="531"/>
      <c r="J2" s="531" t="s">
        <v>35</v>
      </c>
      <c r="K2" s="531"/>
      <c r="L2" s="531" t="s">
        <v>36</v>
      </c>
      <c r="M2" s="531"/>
      <c r="N2" s="531" t="s">
        <v>37</v>
      </c>
      <c r="O2" s="531"/>
      <c r="P2" s="531" t="s">
        <v>489</v>
      </c>
      <c r="Q2" s="531"/>
      <c r="R2" s="531" t="s">
        <v>38</v>
      </c>
      <c r="S2" s="531"/>
      <c r="T2" s="531" t="s">
        <v>39</v>
      </c>
      <c r="U2" s="531"/>
      <c r="V2" s="531" t="s">
        <v>40</v>
      </c>
      <c r="W2" s="531"/>
      <c r="X2" s="527" t="s">
        <v>41</v>
      </c>
      <c r="Y2" s="527"/>
      <c r="Z2" s="531" t="s">
        <v>41</v>
      </c>
    </row>
    <row r="3" spans="1:26" ht="15" customHeight="1" x14ac:dyDescent="0.2">
      <c r="A3" s="531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31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414</v>
      </c>
      <c r="B5" s="366"/>
      <c r="C5" s="367">
        <v>1</v>
      </c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0</v>
      </c>
      <c r="Y5" s="221">
        <f>C5+E5+G5+I5+K5+M5+O5+Q5+S5+U5+W5</f>
        <v>1</v>
      </c>
      <c r="Z5" s="271">
        <f t="shared" ref="Z5:Z47" si="0">X5+Y5</f>
        <v>1</v>
      </c>
    </row>
    <row r="6" spans="1:26" ht="24.95" customHeight="1" x14ac:dyDescent="0.2">
      <c r="A6" s="374" t="s">
        <v>415</v>
      </c>
      <c r="B6" s="366"/>
      <c r="C6" s="367"/>
      <c r="D6" s="366"/>
      <c r="E6" s="367"/>
      <c r="F6" s="366"/>
      <c r="G6" s="367"/>
      <c r="H6" s="366"/>
      <c r="I6" s="367"/>
      <c r="J6" s="366">
        <v>4</v>
      </c>
      <c r="K6" s="367"/>
      <c r="L6" s="366"/>
      <c r="M6" s="367"/>
      <c r="N6" s="366"/>
      <c r="O6" s="367"/>
      <c r="P6" s="366"/>
      <c r="Q6" s="367">
        <v>1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4</v>
      </c>
      <c r="Y6" s="221">
        <f t="shared" ref="Y6:Y46" si="2">C6+E6+G6+I6+K6+M6+O6+Q6+S6+U6+W6</f>
        <v>1</v>
      </c>
      <c r="Z6" s="271">
        <f t="shared" si="0"/>
        <v>5</v>
      </c>
    </row>
    <row r="7" spans="1:26" ht="24.95" customHeight="1" x14ac:dyDescent="0.2">
      <c r="A7" s="374" t="s">
        <v>416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>
        <v>2</v>
      </c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2</v>
      </c>
      <c r="Z7" s="271">
        <f t="shared" si="0"/>
        <v>2</v>
      </c>
    </row>
    <row r="8" spans="1:26" ht="24.95" customHeight="1" x14ac:dyDescent="0.2">
      <c r="A8" s="374" t="s">
        <v>417</v>
      </c>
      <c r="B8" s="366"/>
      <c r="C8" s="367"/>
      <c r="D8" s="366"/>
      <c r="E8" s="367"/>
      <c r="F8" s="366"/>
      <c r="G8" s="367"/>
      <c r="H8" s="366"/>
      <c r="I8" s="367"/>
      <c r="J8" s="366">
        <v>1</v>
      </c>
      <c r="K8" s="367"/>
      <c r="L8" s="366"/>
      <c r="M8" s="367"/>
      <c r="N8" s="366"/>
      <c r="O8" s="367"/>
      <c r="P8" s="366">
        <v>4</v>
      </c>
      <c r="Q8" s="367">
        <v>6</v>
      </c>
      <c r="R8" s="366"/>
      <c r="S8" s="367"/>
      <c r="T8" s="366"/>
      <c r="U8" s="367"/>
      <c r="V8" s="366"/>
      <c r="W8" s="367"/>
      <c r="X8" s="221">
        <f t="shared" si="1"/>
        <v>5</v>
      </c>
      <c r="Y8" s="221">
        <f t="shared" si="2"/>
        <v>6</v>
      </c>
      <c r="Z8" s="271">
        <f t="shared" si="0"/>
        <v>11</v>
      </c>
    </row>
    <row r="9" spans="1:26" ht="24.95" customHeight="1" x14ac:dyDescent="0.2">
      <c r="A9" s="374" t="s">
        <v>418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13</v>
      </c>
      <c r="K10" s="367">
        <v>59</v>
      </c>
      <c r="L10" s="366">
        <v>4</v>
      </c>
      <c r="M10" s="367">
        <v>3</v>
      </c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17</v>
      </c>
      <c r="Y10" s="221">
        <f t="shared" si="2"/>
        <v>62</v>
      </c>
      <c r="Z10" s="271">
        <f t="shared" si="0"/>
        <v>79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19</v>
      </c>
      <c r="K11" s="367">
        <v>37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19</v>
      </c>
      <c r="Y11" s="221">
        <f t="shared" si="2"/>
        <v>37</v>
      </c>
      <c r="Z11" s="271">
        <f t="shared" si="0"/>
        <v>56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7</v>
      </c>
      <c r="K12" s="367">
        <v>6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7</v>
      </c>
      <c r="Y12" s="221">
        <f t="shared" si="2"/>
        <v>6</v>
      </c>
      <c r="Z12" s="271">
        <f t="shared" si="0"/>
        <v>13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10</v>
      </c>
      <c r="K14" s="367">
        <v>1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10</v>
      </c>
      <c r="Y14" s="221">
        <f t="shared" si="2"/>
        <v>1</v>
      </c>
      <c r="Z14" s="271">
        <f t="shared" si="0"/>
        <v>11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509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>
        <v>3</v>
      </c>
      <c r="K19" s="367">
        <v>1</v>
      </c>
      <c r="L19" s="366">
        <v>1</v>
      </c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4</v>
      </c>
      <c r="Y19" s="221">
        <f t="shared" si="2"/>
        <v>1</v>
      </c>
      <c r="Z19" s="271">
        <f t="shared" si="0"/>
        <v>5</v>
      </c>
    </row>
    <row r="20" spans="1:26" ht="24.95" customHeight="1" x14ac:dyDescent="0.2">
      <c r="A20" s="374" t="s">
        <v>56</v>
      </c>
      <c r="B20" s="366">
        <v>2</v>
      </c>
      <c r="C20" s="367">
        <v>1</v>
      </c>
      <c r="D20" s="366"/>
      <c r="E20" s="367"/>
      <c r="F20" s="366"/>
      <c r="G20" s="367"/>
      <c r="H20" s="366"/>
      <c r="I20" s="367"/>
      <c r="J20" s="366">
        <v>53</v>
      </c>
      <c r="K20" s="367">
        <v>70</v>
      </c>
      <c r="L20" s="366">
        <v>25</v>
      </c>
      <c r="M20" s="367">
        <v>21</v>
      </c>
      <c r="N20" s="366"/>
      <c r="O20" s="367"/>
      <c r="P20" s="366">
        <v>1</v>
      </c>
      <c r="Q20" s="367"/>
      <c r="R20" s="366"/>
      <c r="S20" s="367"/>
      <c r="T20" s="366"/>
      <c r="U20" s="367"/>
      <c r="V20" s="366"/>
      <c r="W20" s="367"/>
      <c r="X20" s="221">
        <f t="shared" si="1"/>
        <v>81</v>
      </c>
      <c r="Y20" s="221">
        <f t="shared" si="2"/>
        <v>92</v>
      </c>
      <c r="Z20" s="271">
        <f t="shared" si="0"/>
        <v>173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>
        <v>1</v>
      </c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1</v>
      </c>
      <c r="Z22" s="271">
        <f t="shared" si="0"/>
        <v>1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419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420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421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422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423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424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425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2</v>
      </c>
      <c r="C48" s="273">
        <f t="shared" si="3"/>
        <v>2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110</v>
      </c>
      <c r="K48" s="273">
        <f t="shared" si="3"/>
        <v>175</v>
      </c>
      <c r="L48" s="273">
        <f t="shared" si="3"/>
        <v>30</v>
      </c>
      <c r="M48" s="273">
        <f t="shared" si="3"/>
        <v>24</v>
      </c>
      <c r="N48" s="273">
        <f t="shared" si="3"/>
        <v>0</v>
      </c>
      <c r="O48" s="273">
        <f t="shared" si="3"/>
        <v>0</v>
      </c>
      <c r="P48" s="273">
        <f t="shared" si="3"/>
        <v>5</v>
      </c>
      <c r="Q48" s="273">
        <f t="shared" si="3"/>
        <v>9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147</v>
      </c>
      <c r="Y48" s="274">
        <f>SUM(Y4:Y47)</f>
        <v>210</v>
      </c>
      <c r="Z48" s="273">
        <f>X48+Y48</f>
        <v>357</v>
      </c>
    </row>
    <row r="49" spans="1:26" ht="9.9499999999999993" customHeight="1" x14ac:dyDescent="0.2">
      <c r="A49" s="529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/>
      <c r="D51" s="275">
        <f>SUM(B51:C51)</f>
        <v>0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0</v>
      </c>
      <c r="D53" s="277">
        <f>SUM(B53:C53)</f>
        <v>0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426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549</v>
      </c>
      <c r="B57" s="109"/>
      <c r="C57" s="109"/>
      <c r="D57" s="109"/>
      <c r="E57" s="109"/>
      <c r="F57" s="109"/>
      <c r="G57" s="109"/>
      <c r="H57" s="484"/>
      <c r="I57" s="484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8" t="s">
        <v>427</v>
      </c>
      <c r="B59" s="528"/>
      <c r="C59" s="528"/>
      <c r="D59" s="528"/>
      <c r="E59" s="528"/>
      <c r="F59" s="528"/>
      <c r="G59" s="528"/>
      <c r="H59" s="528"/>
      <c r="I59" s="528"/>
      <c r="J59" s="528"/>
      <c r="K59" s="528"/>
      <c r="L59" s="528"/>
      <c r="M59" s="528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524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algorithmName="SHA-512" hashValue="PgCPTOo8V7SVgDV6F8G+WRiauySrUEtGdYa34GdAm+wooAoayTED8yfgB8DxHPwuBuv71LwWMjOXZHkM5Q4RAg==" saltValue="ISBnXmm0J8cfOvr8gbpHow==" spinCount="100000" sheet="1" selectLockedCells="1"/>
  <mergeCells count="17">
    <mergeCell ref="V2:W2"/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61"/>
  <sheetViews>
    <sheetView showGridLines="0" zoomScaleNormal="100" workbookViewId="0">
      <pane xSplit="1" ySplit="3" topLeftCell="G34" activePane="bottomRight" state="frozen"/>
      <selection pane="topRight"/>
      <selection pane="bottomLeft"/>
      <selection pane="bottomRight" activeCell="O21" sqref="O21"/>
    </sheetView>
  </sheetViews>
  <sheetFormatPr defaultColWidth="9.140625"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2" t="s">
        <v>441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3"/>
      <c r="Z1" s="534" t="s">
        <v>83</v>
      </c>
      <c r="AA1" s="535"/>
      <c r="AB1" s="536"/>
    </row>
    <row r="2" spans="1:31" s="53" customFormat="1" ht="19.5" customHeight="1" x14ac:dyDescent="0.15">
      <c r="A2" s="537" t="s">
        <v>84</v>
      </c>
      <c r="B2" s="537" t="s">
        <v>85</v>
      </c>
      <c r="C2" s="537"/>
      <c r="D2" s="537" t="s">
        <v>86</v>
      </c>
      <c r="E2" s="537"/>
      <c r="F2" s="537" t="s">
        <v>87</v>
      </c>
      <c r="G2" s="537"/>
      <c r="H2" s="537" t="s">
        <v>88</v>
      </c>
      <c r="I2" s="537"/>
      <c r="J2" s="537" t="s">
        <v>89</v>
      </c>
      <c r="K2" s="537"/>
      <c r="L2" s="537" t="s">
        <v>90</v>
      </c>
      <c r="M2" s="537"/>
      <c r="N2" s="537" t="s">
        <v>91</v>
      </c>
      <c r="O2" s="537"/>
      <c r="P2" s="537" t="s">
        <v>92</v>
      </c>
      <c r="Q2" s="537"/>
      <c r="R2" s="537" t="s">
        <v>93</v>
      </c>
      <c r="S2" s="537"/>
      <c r="T2" s="537" t="s">
        <v>94</v>
      </c>
      <c r="U2" s="537"/>
      <c r="V2" s="537" t="s">
        <v>95</v>
      </c>
      <c r="W2" s="537"/>
      <c r="X2" s="537" t="s">
        <v>96</v>
      </c>
      <c r="Y2" s="537"/>
      <c r="Z2" s="537" t="s">
        <v>41</v>
      </c>
      <c r="AA2" s="537"/>
      <c r="AB2" s="537" t="s">
        <v>41</v>
      </c>
    </row>
    <row r="3" spans="1:31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7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>
        <v>1</v>
      </c>
      <c r="T5" s="314"/>
      <c r="U5" s="358"/>
      <c r="V5" s="314"/>
      <c r="W5" s="358"/>
      <c r="X5" s="314"/>
      <c r="Y5" s="358"/>
      <c r="Z5" s="225">
        <f t="shared" ref="Z5:AA19" si="0">B5+D5+F5+H5+J5+L5+N5+P5+R5+T5+V5+X5</f>
        <v>0</v>
      </c>
      <c r="AA5" s="225">
        <f t="shared" si="0"/>
        <v>1</v>
      </c>
      <c r="AB5" s="225">
        <f>Z5+AA5</f>
        <v>1</v>
      </c>
      <c r="AC5" s="212">
        <f>'Quadro 1'!X5</f>
        <v>0</v>
      </c>
      <c r="AD5" s="212">
        <f>'Quadro 1'!Y5</f>
        <v>1</v>
      </c>
      <c r="AE5" s="212">
        <f>'Quadro 1'!Z5</f>
        <v>1</v>
      </c>
    </row>
    <row r="6" spans="1:31" s="69" customFormat="1" ht="24.95" customHeight="1" x14ac:dyDescent="0.2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>
        <v>1</v>
      </c>
      <c r="O6" s="358"/>
      <c r="P6" s="314"/>
      <c r="Q6" s="358"/>
      <c r="R6" s="314">
        <v>1</v>
      </c>
      <c r="S6" s="358">
        <v>1</v>
      </c>
      <c r="T6" s="314">
        <v>1</v>
      </c>
      <c r="U6" s="358"/>
      <c r="V6" s="314">
        <v>1</v>
      </c>
      <c r="W6" s="358"/>
      <c r="X6" s="314"/>
      <c r="Y6" s="358"/>
      <c r="Z6" s="225">
        <f t="shared" si="0"/>
        <v>4</v>
      </c>
      <c r="AA6" s="225">
        <f t="shared" si="0"/>
        <v>1</v>
      </c>
      <c r="AB6" s="225">
        <f t="shared" ref="AB6:AB47" si="1">Z6+AA6</f>
        <v>5</v>
      </c>
      <c r="AC6" s="212">
        <f>'Quadro 1'!X6</f>
        <v>4</v>
      </c>
      <c r="AD6" s="212">
        <f>'Quadro 1'!Y6</f>
        <v>1</v>
      </c>
      <c r="AE6" s="212">
        <f>'Quadro 1'!Z6</f>
        <v>5</v>
      </c>
    </row>
    <row r="7" spans="1:31" s="69" customFormat="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>
        <v>2</v>
      </c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2</v>
      </c>
      <c r="AB7" s="225">
        <f t="shared" si="1"/>
        <v>2</v>
      </c>
      <c r="AC7" s="212">
        <f>'Quadro 1'!X7</f>
        <v>0</v>
      </c>
      <c r="AD7" s="212">
        <f>'Quadro 1'!Y7</f>
        <v>2</v>
      </c>
      <c r="AE7" s="212">
        <f>'Quadro 1'!Z7</f>
        <v>2</v>
      </c>
    </row>
    <row r="8" spans="1:31" s="69" customFormat="1" ht="24.95" customHeight="1" x14ac:dyDescent="0.2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2</v>
      </c>
      <c r="O8" s="358">
        <v>2</v>
      </c>
      <c r="P8" s="314">
        <v>1</v>
      </c>
      <c r="Q8" s="358">
        <v>2</v>
      </c>
      <c r="R8" s="314">
        <v>1</v>
      </c>
      <c r="S8" s="358">
        <v>2</v>
      </c>
      <c r="T8" s="314"/>
      <c r="U8" s="358"/>
      <c r="V8" s="314">
        <v>1</v>
      </c>
      <c r="W8" s="358"/>
      <c r="X8" s="314"/>
      <c r="Y8" s="358"/>
      <c r="Z8" s="225">
        <f t="shared" si="0"/>
        <v>5</v>
      </c>
      <c r="AA8" s="225">
        <f t="shared" si="0"/>
        <v>6</v>
      </c>
      <c r="AB8" s="225">
        <f t="shared" si="1"/>
        <v>11</v>
      </c>
      <c r="AC8" s="212">
        <f>'Quadro 1'!X8</f>
        <v>5</v>
      </c>
      <c r="AD8" s="212">
        <f>'Quadro 1'!Y8</f>
        <v>6</v>
      </c>
      <c r="AE8" s="212">
        <f>'Quadro 1'!Z8</f>
        <v>11</v>
      </c>
    </row>
    <row r="9" spans="1:31" s="69" customFormat="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>
        <v>1</v>
      </c>
      <c r="G10" s="358"/>
      <c r="H10" s="314">
        <v>2</v>
      </c>
      <c r="I10" s="358">
        <v>2</v>
      </c>
      <c r="J10" s="314">
        <v>2</v>
      </c>
      <c r="K10" s="358">
        <v>3</v>
      </c>
      <c r="L10" s="314">
        <v>1</v>
      </c>
      <c r="M10" s="358">
        <v>8</v>
      </c>
      <c r="N10" s="314">
        <v>3</v>
      </c>
      <c r="O10" s="358">
        <v>5</v>
      </c>
      <c r="P10" s="314">
        <v>2</v>
      </c>
      <c r="Q10" s="358">
        <v>12</v>
      </c>
      <c r="R10" s="314">
        <v>2</v>
      </c>
      <c r="S10" s="358">
        <v>22</v>
      </c>
      <c r="T10" s="314">
        <v>2</v>
      </c>
      <c r="U10" s="358">
        <v>8</v>
      </c>
      <c r="V10" s="314">
        <v>2</v>
      </c>
      <c r="W10" s="358">
        <v>2</v>
      </c>
      <c r="X10" s="314"/>
      <c r="Y10" s="358"/>
      <c r="Z10" s="225">
        <f t="shared" si="0"/>
        <v>17</v>
      </c>
      <c r="AA10" s="225">
        <f t="shared" si="0"/>
        <v>62</v>
      </c>
      <c r="AB10" s="225">
        <f t="shared" si="1"/>
        <v>79</v>
      </c>
      <c r="AC10" s="212">
        <f>'Quadro 1'!X10</f>
        <v>17</v>
      </c>
      <c r="AD10" s="212">
        <f>'Quadro 1'!Y10</f>
        <v>62</v>
      </c>
      <c r="AE10" s="212">
        <f>'Quadro 1'!Z10</f>
        <v>79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>
        <v>1</v>
      </c>
      <c r="L11" s="314"/>
      <c r="M11" s="358">
        <v>1</v>
      </c>
      <c r="N11" s="314">
        <v>5</v>
      </c>
      <c r="O11" s="358">
        <v>2</v>
      </c>
      <c r="P11" s="314">
        <v>3</v>
      </c>
      <c r="Q11" s="358">
        <v>4</v>
      </c>
      <c r="R11" s="314">
        <v>4</v>
      </c>
      <c r="S11" s="358">
        <v>9</v>
      </c>
      <c r="T11" s="314">
        <v>3</v>
      </c>
      <c r="U11" s="358">
        <v>18</v>
      </c>
      <c r="V11" s="314">
        <v>4</v>
      </c>
      <c r="W11" s="358">
        <v>2</v>
      </c>
      <c r="X11" s="314"/>
      <c r="Y11" s="358"/>
      <c r="Z11" s="225">
        <f t="shared" si="0"/>
        <v>19</v>
      </c>
      <c r="AA11" s="225">
        <f t="shared" si="0"/>
        <v>37</v>
      </c>
      <c r="AB11" s="225">
        <f t="shared" si="1"/>
        <v>56</v>
      </c>
      <c r="AC11" s="212">
        <f>'Quadro 1'!X11</f>
        <v>19</v>
      </c>
      <c r="AD11" s="212">
        <f>'Quadro 1'!Y11</f>
        <v>37</v>
      </c>
      <c r="AE11" s="212">
        <f>'Quadro 1'!Z11</f>
        <v>56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>
        <v>1</v>
      </c>
      <c r="O12" s="358"/>
      <c r="P12" s="314">
        <v>2</v>
      </c>
      <c r="Q12" s="358">
        <v>1</v>
      </c>
      <c r="R12" s="314">
        <v>1</v>
      </c>
      <c r="S12" s="358">
        <v>2</v>
      </c>
      <c r="T12" s="314">
        <v>1</v>
      </c>
      <c r="U12" s="358">
        <v>3</v>
      </c>
      <c r="V12" s="314">
        <v>2</v>
      </c>
      <c r="W12" s="358"/>
      <c r="X12" s="314"/>
      <c r="Y12" s="358"/>
      <c r="Z12" s="225">
        <f t="shared" si="0"/>
        <v>7</v>
      </c>
      <c r="AA12" s="225">
        <f t="shared" si="0"/>
        <v>6</v>
      </c>
      <c r="AB12" s="225">
        <f t="shared" si="1"/>
        <v>13</v>
      </c>
      <c r="AC12" s="212">
        <f>'Quadro 1'!X12</f>
        <v>7</v>
      </c>
      <c r="AD12" s="212">
        <f>'Quadro 1'!Y12</f>
        <v>6</v>
      </c>
      <c r="AE12" s="212">
        <f>'Quadro 1'!Z12</f>
        <v>13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>
        <v>3</v>
      </c>
      <c r="I14" s="358"/>
      <c r="J14" s="314"/>
      <c r="K14" s="358"/>
      <c r="L14" s="314"/>
      <c r="M14" s="358"/>
      <c r="N14" s="314">
        <v>2</v>
      </c>
      <c r="O14" s="358"/>
      <c r="P14" s="314">
        <v>2</v>
      </c>
      <c r="Q14" s="358"/>
      <c r="R14" s="314">
        <v>3</v>
      </c>
      <c r="S14" s="358">
        <v>1</v>
      </c>
      <c r="T14" s="314"/>
      <c r="U14" s="358"/>
      <c r="V14" s="314"/>
      <c r="W14" s="358"/>
      <c r="X14" s="314"/>
      <c r="Y14" s="358"/>
      <c r="Z14" s="225">
        <f t="shared" si="0"/>
        <v>10</v>
      </c>
      <c r="AA14" s="225">
        <f t="shared" si="0"/>
        <v>1</v>
      </c>
      <c r="AB14" s="225">
        <f t="shared" si="1"/>
        <v>11</v>
      </c>
      <c r="AC14" s="212">
        <f>'Quadro 1'!X14</f>
        <v>10</v>
      </c>
      <c r="AD14" s="212">
        <f>'Quadro 1'!Y14</f>
        <v>1</v>
      </c>
      <c r="AE14" s="212">
        <f>'Quadro 1'!Z14</f>
        <v>11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>
        <v>1</v>
      </c>
      <c r="P19" s="314">
        <v>1</v>
      </c>
      <c r="Q19" s="358"/>
      <c r="R19" s="314">
        <v>3</v>
      </c>
      <c r="S19" s="358"/>
      <c r="T19" s="314"/>
      <c r="U19" s="358"/>
      <c r="V19" s="314"/>
      <c r="W19" s="358"/>
      <c r="X19" s="314"/>
      <c r="Y19" s="358"/>
      <c r="Z19" s="225">
        <f t="shared" si="0"/>
        <v>4</v>
      </c>
      <c r="AA19" s="225">
        <f t="shared" si="0"/>
        <v>1</v>
      </c>
      <c r="AB19" s="225">
        <f t="shared" si="1"/>
        <v>5</v>
      </c>
      <c r="AC19" s="212">
        <f>'Quadro 1'!X19</f>
        <v>4</v>
      </c>
      <c r="AD19" s="212">
        <f>'Quadro 1'!Y19</f>
        <v>1</v>
      </c>
      <c r="AE19" s="212">
        <f>'Quadro 1'!Z19</f>
        <v>5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>
        <v>2</v>
      </c>
      <c r="J20" s="314">
        <v>4</v>
      </c>
      <c r="K20" s="358">
        <v>4</v>
      </c>
      <c r="L20" s="314">
        <v>10</v>
      </c>
      <c r="M20" s="358">
        <v>11</v>
      </c>
      <c r="N20" s="314">
        <v>13</v>
      </c>
      <c r="O20" s="358">
        <v>15</v>
      </c>
      <c r="P20" s="314">
        <v>19</v>
      </c>
      <c r="Q20" s="358">
        <v>15</v>
      </c>
      <c r="R20" s="314">
        <v>18</v>
      </c>
      <c r="S20" s="358">
        <v>16</v>
      </c>
      <c r="T20" s="314">
        <v>15</v>
      </c>
      <c r="U20" s="358">
        <v>17</v>
      </c>
      <c r="V20" s="314">
        <v>2</v>
      </c>
      <c r="W20" s="358">
        <v>12</v>
      </c>
      <c r="X20" s="314"/>
      <c r="Y20" s="358"/>
      <c r="Z20" s="225">
        <f t="shared" ref="Z20:AA47" si="2">B20+D20+F20+H20+J20+L20+N20+P20+R20+T20+V20+X20</f>
        <v>81</v>
      </c>
      <c r="AA20" s="225">
        <f t="shared" si="2"/>
        <v>92</v>
      </c>
      <c r="AB20" s="225">
        <f t="shared" si="1"/>
        <v>173</v>
      </c>
      <c r="AC20" s="212">
        <f>'Quadro 1'!X20</f>
        <v>81</v>
      </c>
      <c r="AD20" s="212">
        <f>'Quadro 1'!Y20</f>
        <v>92</v>
      </c>
      <c r="AE20" s="212">
        <f>'Quadro 1'!Z20</f>
        <v>173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>
        <v>1</v>
      </c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1</v>
      </c>
      <c r="AB22" s="225">
        <f t="shared" si="1"/>
        <v>1</v>
      </c>
      <c r="AC22" s="212">
        <f>'Quadro 1'!X22</f>
        <v>0</v>
      </c>
      <c r="AD22" s="212">
        <f>'Quadro 1'!Y22</f>
        <v>1</v>
      </c>
      <c r="AE22" s="212">
        <f>'Quadro 1'!Z22</f>
        <v>1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1</v>
      </c>
      <c r="G48" s="226">
        <f t="shared" si="3"/>
        <v>0</v>
      </c>
      <c r="H48" s="226">
        <f t="shared" si="3"/>
        <v>5</v>
      </c>
      <c r="I48" s="226">
        <f t="shared" si="3"/>
        <v>4</v>
      </c>
      <c r="J48" s="226">
        <f t="shared" si="3"/>
        <v>6</v>
      </c>
      <c r="K48" s="226">
        <f t="shared" si="3"/>
        <v>8</v>
      </c>
      <c r="L48" s="226">
        <f t="shared" si="3"/>
        <v>11</v>
      </c>
      <c r="M48" s="226">
        <f t="shared" si="3"/>
        <v>20</v>
      </c>
      <c r="N48" s="226">
        <f t="shared" si="3"/>
        <v>27</v>
      </c>
      <c r="O48" s="226">
        <f t="shared" si="3"/>
        <v>25</v>
      </c>
      <c r="P48" s="226">
        <f t="shared" si="3"/>
        <v>30</v>
      </c>
      <c r="Q48" s="226">
        <f t="shared" si="3"/>
        <v>34</v>
      </c>
      <c r="R48" s="226">
        <f t="shared" si="3"/>
        <v>33</v>
      </c>
      <c r="S48" s="226">
        <f t="shared" si="3"/>
        <v>57</v>
      </c>
      <c r="T48" s="226">
        <f t="shared" si="3"/>
        <v>22</v>
      </c>
      <c r="U48" s="226">
        <f t="shared" si="3"/>
        <v>46</v>
      </c>
      <c r="V48" s="226">
        <f t="shared" si="3"/>
        <v>12</v>
      </c>
      <c r="W48" s="226">
        <f t="shared" si="3"/>
        <v>16</v>
      </c>
      <c r="X48" s="226">
        <f t="shared" si="3"/>
        <v>0</v>
      </c>
      <c r="Y48" s="226">
        <f t="shared" si="3"/>
        <v>0</v>
      </c>
      <c r="Z48" s="226">
        <f t="shared" si="3"/>
        <v>147</v>
      </c>
      <c r="AA48" s="226">
        <f t="shared" si="3"/>
        <v>210</v>
      </c>
      <c r="AB48" s="226">
        <f>Z48+AA48</f>
        <v>357</v>
      </c>
    </row>
    <row r="49" spans="1:31" s="53" customFormat="1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Z49" s="70">
        <f>'Quadro 1'!X48</f>
        <v>147</v>
      </c>
      <c r="AA49" s="70">
        <f>'Quadro 1'!Y48</f>
        <v>210</v>
      </c>
      <c r="AB49" s="70">
        <f>'Quadro 1'!Z48</f>
        <v>357</v>
      </c>
    </row>
    <row r="50" spans="1:31" s="53" customFormat="1" ht="21.75" customHeight="1" x14ac:dyDescent="0.15">
      <c r="A50" s="537" t="s">
        <v>78</v>
      </c>
      <c r="B50" s="537" t="s">
        <v>85</v>
      </c>
      <c r="C50" s="537"/>
      <c r="D50" s="537" t="s">
        <v>86</v>
      </c>
      <c r="E50" s="537"/>
      <c r="F50" s="537" t="s">
        <v>87</v>
      </c>
      <c r="G50" s="537"/>
      <c r="H50" s="537" t="s">
        <v>88</v>
      </c>
      <c r="I50" s="537"/>
      <c r="J50" s="537" t="s">
        <v>89</v>
      </c>
      <c r="K50" s="537"/>
      <c r="L50" s="537" t="s">
        <v>90</v>
      </c>
      <c r="M50" s="537"/>
      <c r="N50" s="537" t="s">
        <v>91</v>
      </c>
      <c r="O50" s="537"/>
      <c r="P50" s="537" t="s">
        <v>92</v>
      </c>
      <c r="Q50" s="537"/>
      <c r="R50" s="537" t="s">
        <v>93</v>
      </c>
      <c r="S50" s="537"/>
      <c r="T50" s="537" t="s">
        <v>94</v>
      </c>
      <c r="U50" s="537"/>
      <c r="V50" s="537" t="s">
        <v>95</v>
      </c>
      <c r="W50" s="537"/>
      <c r="X50" s="537" t="s">
        <v>96</v>
      </c>
      <c r="Y50" s="537"/>
      <c r="Z50" s="537" t="s">
        <v>41</v>
      </c>
      <c r="AA50" s="537"/>
      <c r="AB50" s="537" t="s">
        <v>41</v>
      </c>
    </row>
    <row r="51" spans="1:31" s="53" customFormat="1" ht="15" customHeight="1" x14ac:dyDescent="0.15">
      <c r="A51" s="53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7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SUM(B52:Y52)</f>
        <v>0</v>
      </c>
      <c r="AC52" s="212">
        <f>'Quadro 1'!B51</f>
        <v>0</v>
      </c>
      <c r="AD52" s="212">
        <f>'Quadro 1'!C51</f>
        <v>0</v>
      </c>
      <c r="AE52" s="212">
        <f>'Quadro 1'!D51</f>
        <v>0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0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0</v>
      </c>
      <c r="AB54" s="226">
        <f>Z54+AA54</f>
        <v>0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0</v>
      </c>
      <c r="AB55" s="71">
        <f>'Quadro 1'!D53</f>
        <v>0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8" t="s">
        <v>427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algorithmName="SHA-512" hashValue="ecOofDdgpdFMSMGeFL7tqdUZr/ODNAuKe/tsG0axVKtnof8sRmxM206aPTvPfx6jFyEPnlEIkuXdPXp+/Puieg==" saltValue="hCd9hb4fioAUEFtQhEj/dg==" spinCount="100000" sheet="1" selectLockedCells="1"/>
  <mergeCells count="34">
    <mergeCell ref="A60:M60"/>
    <mergeCell ref="AB50:AB51"/>
    <mergeCell ref="P50:Q50"/>
    <mergeCell ref="R50:S50"/>
    <mergeCell ref="T50:U50"/>
    <mergeCell ref="V50:W50"/>
    <mergeCell ref="X50:Y50"/>
    <mergeCell ref="Z50:AA50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5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B31" activePane="bottomRight" state="frozen"/>
      <selection pane="topRight"/>
      <selection pane="bottomLeft"/>
      <selection pane="bottomRight" activeCell="M21" sqref="M21"/>
    </sheetView>
  </sheetViews>
  <sheetFormatPr defaultColWidth="9.140625"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2" t="s">
        <v>442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34" t="s">
        <v>83</v>
      </c>
      <c r="U1" s="535"/>
      <c r="V1" s="536"/>
    </row>
    <row r="2" spans="1:25" s="53" customFormat="1" ht="15" customHeight="1" x14ac:dyDescent="0.15">
      <c r="A2" s="537" t="s">
        <v>97</v>
      </c>
      <c r="B2" s="537" t="s">
        <v>98</v>
      </c>
      <c r="C2" s="537"/>
      <c r="D2" s="537" t="s">
        <v>99</v>
      </c>
      <c r="E2" s="537"/>
      <c r="F2" s="537" t="s">
        <v>100</v>
      </c>
      <c r="G2" s="537"/>
      <c r="H2" s="537" t="s">
        <v>101</v>
      </c>
      <c r="I2" s="537"/>
      <c r="J2" s="537" t="s">
        <v>102</v>
      </c>
      <c r="K2" s="537"/>
      <c r="L2" s="537" t="s">
        <v>103</v>
      </c>
      <c r="M2" s="537"/>
      <c r="N2" s="537" t="s">
        <v>104</v>
      </c>
      <c r="O2" s="537"/>
      <c r="P2" s="537" t="s">
        <v>105</v>
      </c>
      <c r="Q2" s="537"/>
      <c r="R2" s="537" t="s">
        <v>106</v>
      </c>
      <c r="S2" s="537"/>
      <c r="T2" s="537" t="s">
        <v>41</v>
      </c>
      <c r="U2" s="537"/>
      <c r="V2" s="537" t="s">
        <v>41</v>
      </c>
    </row>
    <row r="3" spans="1:25" s="53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7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>
        <v>1</v>
      </c>
      <c r="N5" s="314"/>
      <c r="O5" s="358"/>
      <c r="P5" s="314"/>
      <c r="Q5" s="358"/>
      <c r="R5" s="314"/>
      <c r="S5" s="358"/>
      <c r="T5" s="225">
        <f t="shared" ref="T5:U47" si="0">B5+D5+F5+H5+J5+L5+N5+P5+R5</f>
        <v>0</v>
      </c>
      <c r="U5" s="225">
        <f t="shared" si="0"/>
        <v>1</v>
      </c>
      <c r="V5" s="225">
        <f t="shared" ref="V5:V47" si="1">T5+U5</f>
        <v>1</v>
      </c>
      <c r="W5" s="212">
        <f>'Quadro 1'!X5</f>
        <v>0</v>
      </c>
      <c r="X5" s="212">
        <f>'Quadro 1'!Y5</f>
        <v>1</v>
      </c>
      <c r="Y5" s="212">
        <f>'Quadro 1'!Z5</f>
        <v>1</v>
      </c>
    </row>
    <row r="6" spans="1:25" s="69" customFormat="1" ht="24.95" customHeight="1" x14ac:dyDescent="0.2">
      <c r="A6" s="374" t="s">
        <v>415</v>
      </c>
      <c r="B6" s="366"/>
      <c r="C6" s="367"/>
      <c r="D6" s="314"/>
      <c r="E6" s="358">
        <v>1</v>
      </c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>
        <v>4</v>
      </c>
      <c r="Q6" s="358"/>
      <c r="R6" s="314"/>
      <c r="S6" s="358"/>
      <c r="T6" s="225">
        <f t="shared" si="0"/>
        <v>4</v>
      </c>
      <c r="U6" s="225">
        <f t="shared" si="0"/>
        <v>1</v>
      </c>
      <c r="V6" s="225">
        <f t="shared" si="1"/>
        <v>5</v>
      </c>
      <c r="W6" s="212">
        <f>'Quadro 1'!X6</f>
        <v>4</v>
      </c>
      <c r="X6" s="212">
        <f>'Quadro 1'!Y6</f>
        <v>1</v>
      </c>
      <c r="Y6" s="212">
        <f>'Quadro 1'!Z6</f>
        <v>5</v>
      </c>
    </row>
    <row r="7" spans="1:25" s="69" customFormat="1" ht="24.95" customHeight="1" x14ac:dyDescent="0.2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>
        <v>1</v>
      </c>
      <c r="P7" s="314"/>
      <c r="Q7" s="358">
        <v>1</v>
      </c>
      <c r="R7" s="314"/>
      <c r="S7" s="358"/>
      <c r="T7" s="225">
        <f t="shared" si="0"/>
        <v>0</v>
      </c>
      <c r="U7" s="225">
        <f t="shared" si="0"/>
        <v>2</v>
      </c>
      <c r="V7" s="225">
        <f t="shared" si="1"/>
        <v>2</v>
      </c>
      <c r="W7" s="212">
        <f>'Quadro 1'!X7</f>
        <v>0</v>
      </c>
      <c r="X7" s="212">
        <f>'Quadro 1'!Y7</f>
        <v>2</v>
      </c>
      <c r="Y7" s="212">
        <f>'Quadro 1'!Z7</f>
        <v>2</v>
      </c>
    </row>
    <row r="8" spans="1:25" s="69" customFormat="1" ht="24.95" customHeight="1" x14ac:dyDescent="0.2">
      <c r="A8" s="374" t="s">
        <v>417</v>
      </c>
      <c r="B8" s="366"/>
      <c r="C8" s="367">
        <v>1</v>
      </c>
      <c r="D8" s="314"/>
      <c r="E8" s="358"/>
      <c r="F8" s="314">
        <v>1</v>
      </c>
      <c r="G8" s="358"/>
      <c r="H8" s="314"/>
      <c r="I8" s="358">
        <v>1</v>
      </c>
      <c r="J8" s="314">
        <v>2</v>
      </c>
      <c r="K8" s="358"/>
      <c r="L8" s="314"/>
      <c r="M8" s="358">
        <v>2</v>
      </c>
      <c r="N8" s="314">
        <v>2</v>
      </c>
      <c r="O8" s="358">
        <v>2</v>
      </c>
      <c r="P8" s="314"/>
      <c r="Q8" s="358"/>
      <c r="R8" s="314"/>
      <c r="S8" s="358"/>
      <c r="T8" s="225">
        <f t="shared" si="0"/>
        <v>5</v>
      </c>
      <c r="U8" s="225">
        <f t="shared" si="0"/>
        <v>6</v>
      </c>
      <c r="V8" s="225">
        <f t="shared" si="1"/>
        <v>11</v>
      </c>
      <c r="W8" s="212">
        <f>'Quadro 1'!X8</f>
        <v>5</v>
      </c>
      <c r="X8" s="212">
        <f>'Quadro 1'!Y8</f>
        <v>6</v>
      </c>
      <c r="Y8" s="212">
        <f>'Quadro 1'!Z8</f>
        <v>11</v>
      </c>
    </row>
    <row r="9" spans="1:25" s="69" customFormat="1" ht="24.95" customHeight="1" x14ac:dyDescent="0.2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4</v>
      </c>
      <c r="C10" s="367">
        <v>1</v>
      </c>
      <c r="D10" s="314">
        <v>3</v>
      </c>
      <c r="E10" s="358">
        <v>5</v>
      </c>
      <c r="F10" s="314">
        <v>0</v>
      </c>
      <c r="G10" s="358">
        <v>5</v>
      </c>
      <c r="H10" s="314">
        <v>1</v>
      </c>
      <c r="I10" s="358">
        <v>3</v>
      </c>
      <c r="J10" s="314">
        <v>3</v>
      </c>
      <c r="K10" s="358">
        <v>2</v>
      </c>
      <c r="L10" s="314">
        <v>3</v>
      </c>
      <c r="M10" s="358">
        <v>12</v>
      </c>
      <c r="N10" s="314">
        <v>0</v>
      </c>
      <c r="O10" s="358">
        <v>19</v>
      </c>
      <c r="P10" s="314">
        <v>2</v>
      </c>
      <c r="Q10" s="358">
        <v>10</v>
      </c>
      <c r="R10" s="314">
        <v>1</v>
      </c>
      <c r="S10" s="358">
        <v>5</v>
      </c>
      <c r="T10" s="225">
        <f t="shared" si="0"/>
        <v>17</v>
      </c>
      <c r="U10" s="225">
        <f t="shared" si="0"/>
        <v>62</v>
      </c>
      <c r="V10" s="225">
        <f t="shared" si="1"/>
        <v>79</v>
      </c>
      <c r="W10" s="212">
        <f>'Quadro 1'!X10</f>
        <v>17</v>
      </c>
      <c r="X10" s="212">
        <f>'Quadro 1'!Y10</f>
        <v>62</v>
      </c>
      <c r="Y10" s="212">
        <f>'Quadro 1'!Z10</f>
        <v>79</v>
      </c>
    </row>
    <row r="11" spans="1:25" s="69" customFormat="1" ht="24.95" customHeight="1" x14ac:dyDescent="0.2">
      <c r="A11" s="374" t="s">
        <v>46</v>
      </c>
      <c r="B11" s="366">
        <v>0</v>
      </c>
      <c r="C11" s="367">
        <v>1</v>
      </c>
      <c r="D11" s="314">
        <v>0</v>
      </c>
      <c r="E11" s="358">
        <v>0</v>
      </c>
      <c r="F11" s="314">
        <v>0</v>
      </c>
      <c r="G11" s="358">
        <v>0</v>
      </c>
      <c r="H11" s="314">
        <v>0</v>
      </c>
      <c r="I11" s="358">
        <v>1</v>
      </c>
      <c r="J11" s="314">
        <v>3</v>
      </c>
      <c r="K11" s="358">
        <v>3</v>
      </c>
      <c r="L11" s="314">
        <v>8</v>
      </c>
      <c r="M11" s="358">
        <v>7</v>
      </c>
      <c r="N11" s="314">
        <v>4</v>
      </c>
      <c r="O11" s="358">
        <v>15</v>
      </c>
      <c r="P11" s="314">
        <v>4</v>
      </c>
      <c r="Q11" s="358">
        <v>7</v>
      </c>
      <c r="R11" s="314">
        <v>0</v>
      </c>
      <c r="S11" s="358">
        <v>3</v>
      </c>
      <c r="T11" s="225">
        <f t="shared" si="0"/>
        <v>19</v>
      </c>
      <c r="U11" s="225">
        <f t="shared" si="0"/>
        <v>37</v>
      </c>
      <c r="V11" s="225">
        <f t="shared" si="1"/>
        <v>56</v>
      </c>
      <c r="W11" s="212">
        <f>'Quadro 1'!X11</f>
        <v>19</v>
      </c>
      <c r="X11" s="212">
        <f>'Quadro 1'!Y11</f>
        <v>37</v>
      </c>
      <c r="Y11" s="212">
        <f>'Quadro 1'!Z11</f>
        <v>56</v>
      </c>
    </row>
    <row r="12" spans="1:25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>
        <v>1</v>
      </c>
      <c r="I12" s="358"/>
      <c r="J12" s="314">
        <v>1</v>
      </c>
      <c r="K12" s="358">
        <v>2</v>
      </c>
      <c r="L12" s="314">
        <v>3</v>
      </c>
      <c r="M12" s="358">
        <v>2</v>
      </c>
      <c r="N12" s="314">
        <v>2</v>
      </c>
      <c r="O12" s="358">
        <v>2</v>
      </c>
      <c r="P12" s="314"/>
      <c r="Q12" s="358"/>
      <c r="R12" s="314"/>
      <c r="S12" s="358"/>
      <c r="T12" s="225">
        <f t="shared" si="0"/>
        <v>7</v>
      </c>
      <c r="U12" s="225">
        <f t="shared" si="0"/>
        <v>6</v>
      </c>
      <c r="V12" s="225">
        <f t="shared" si="1"/>
        <v>13</v>
      </c>
      <c r="W12" s="212">
        <f>'Quadro 1'!X12</f>
        <v>7</v>
      </c>
      <c r="X12" s="212">
        <f>'Quadro 1'!Y12</f>
        <v>6</v>
      </c>
      <c r="Y12" s="212">
        <f>'Quadro 1'!Z12</f>
        <v>13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>
        <v>5</v>
      </c>
      <c r="C14" s="367"/>
      <c r="D14" s="314"/>
      <c r="E14" s="358"/>
      <c r="F14" s="314"/>
      <c r="G14" s="358"/>
      <c r="H14" s="314"/>
      <c r="I14" s="358"/>
      <c r="J14" s="314">
        <v>1</v>
      </c>
      <c r="K14" s="358"/>
      <c r="L14" s="314"/>
      <c r="M14" s="358"/>
      <c r="N14" s="314">
        <v>2</v>
      </c>
      <c r="O14" s="358">
        <v>1</v>
      </c>
      <c r="P14" s="314">
        <v>1</v>
      </c>
      <c r="Q14" s="358"/>
      <c r="R14" s="314">
        <v>1</v>
      </c>
      <c r="S14" s="358"/>
      <c r="T14" s="225">
        <f t="shared" si="0"/>
        <v>10</v>
      </c>
      <c r="U14" s="225">
        <f t="shared" si="0"/>
        <v>1</v>
      </c>
      <c r="V14" s="225">
        <f t="shared" si="1"/>
        <v>11</v>
      </c>
      <c r="W14" s="212">
        <f>'Quadro 1'!X14</f>
        <v>10</v>
      </c>
      <c r="X14" s="212">
        <f>'Quadro 1'!Y14</f>
        <v>1</v>
      </c>
      <c r="Y14" s="212">
        <f>'Quadro 1'!Z14</f>
        <v>11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>
        <v>3</v>
      </c>
      <c r="C19" s="367">
        <v>1</v>
      </c>
      <c r="D19" s="314">
        <v>1</v>
      </c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4</v>
      </c>
      <c r="U19" s="225">
        <f t="shared" si="0"/>
        <v>1</v>
      </c>
      <c r="V19" s="225">
        <f t="shared" si="1"/>
        <v>5</v>
      </c>
      <c r="W19" s="212">
        <f>'Quadro 1'!X19</f>
        <v>4</v>
      </c>
      <c r="X19" s="212">
        <f>'Quadro 1'!Y19</f>
        <v>1</v>
      </c>
      <c r="Y19" s="212">
        <f>'Quadro 1'!Z19</f>
        <v>5</v>
      </c>
    </row>
    <row r="20" spans="1:25" s="69" customFormat="1" ht="24.95" customHeight="1" x14ac:dyDescent="0.2">
      <c r="A20" s="374" t="s">
        <v>56</v>
      </c>
      <c r="B20" s="366">
        <v>12</v>
      </c>
      <c r="C20" s="367">
        <v>19</v>
      </c>
      <c r="D20" s="314">
        <v>10</v>
      </c>
      <c r="E20" s="358">
        <v>9</v>
      </c>
      <c r="F20" s="314">
        <v>10</v>
      </c>
      <c r="G20" s="358">
        <v>10</v>
      </c>
      <c r="H20" s="314">
        <v>9</v>
      </c>
      <c r="I20" s="358">
        <v>4</v>
      </c>
      <c r="J20" s="314">
        <v>15</v>
      </c>
      <c r="K20" s="358">
        <v>14</v>
      </c>
      <c r="L20" s="314">
        <v>11</v>
      </c>
      <c r="M20" s="358">
        <v>13</v>
      </c>
      <c r="N20" s="314">
        <v>9</v>
      </c>
      <c r="O20" s="358">
        <v>12</v>
      </c>
      <c r="P20" s="314">
        <v>3</v>
      </c>
      <c r="Q20" s="358">
        <v>10</v>
      </c>
      <c r="R20" s="314">
        <v>2</v>
      </c>
      <c r="S20" s="358">
        <v>1</v>
      </c>
      <c r="T20" s="225">
        <f t="shared" si="0"/>
        <v>81</v>
      </c>
      <c r="U20" s="225">
        <f t="shared" si="0"/>
        <v>92</v>
      </c>
      <c r="V20" s="225">
        <f t="shared" si="1"/>
        <v>173</v>
      </c>
      <c r="W20" s="212">
        <f>'Quadro 1'!X20</f>
        <v>81</v>
      </c>
      <c r="X20" s="212">
        <f>'Quadro 1'!Y20</f>
        <v>92</v>
      </c>
      <c r="Y20" s="212">
        <f>'Quadro 1'!Z20</f>
        <v>173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>
        <v>1</v>
      </c>
      <c r="P22" s="314"/>
      <c r="Q22" s="358"/>
      <c r="R22" s="314"/>
      <c r="S22" s="358"/>
      <c r="T22" s="225">
        <f t="shared" si="0"/>
        <v>0</v>
      </c>
      <c r="U22" s="225">
        <f t="shared" si="0"/>
        <v>1</v>
      </c>
      <c r="V22" s="225">
        <f t="shared" si="1"/>
        <v>1</v>
      </c>
      <c r="W22" s="212">
        <f>'Quadro 1'!X22</f>
        <v>0</v>
      </c>
      <c r="X22" s="212">
        <f>'Quadro 1'!Y22</f>
        <v>1</v>
      </c>
      <c r="Y22" s="212">
        <f>'Quadro 1'!Z22</f>
        <v>1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24</v>
      </c>
      <c r="C48" s="226">
        <f t="shared" si="2"/>
        <v>23</v>
      </c>
      <c r="D48" s="226">
        <f t="shared" si="2"/>
        <v>14</v>
      </c>
      <c r="E48" s="226">
        <f t="shared" si="2"/>
        <v>15</v>
      </c>
      <c r="F48" s="226">
        <f t="shared" si="2"/>
        <v>11</v>
      </c>
      <c r="G48" s="226">
        <f t="shared" si="2"/>
        <v>15</v>
      </c>
      <c r="H48" s="226">
        <f t="shared" si="2"/>
        <v>11</v>
      </c>
      <c r="I48" s="226">
        <f t="shared" si="2"/>
        <v>9</v>
      </c>
      <c r="J48" s="226">
        <f t="shared" si="2"/>
        <v>25</v>
      </c>
      <c r="K48" s="226">
        <f t="shared" si="2"/>
        <v>21</v>
      </c>
      <c r="L48" s="226">
        <f t="shared" si="2"/>
        <v>25</v>
      </c>
      <c r="M48" s="226">
        <f t="shared" si="2"/>
        <v>37</v>
      </c>
      <c r="N48" s="226">
        <f t="shared" si="2"/>
        <v>19</v>
      </c>
      <c r="O48" s="226">
        <f t="shared" si="2"/>
        <v>53</v>
      </c>
      <c r="P48" s="226">
        <f t="shared" si="2"/>
        <v>14</v>
      </c>
      <c r="Q48" s="226">
        <f t="shared" si="2"/>
        <v>28</v>
      </c>
      <c r="R48" s="226">
        <f t="shared" si="2"/>
        <v>4</v>
      </c>
      <c r="S48" s="226">
        <f t="shared" si="2"/>
        <v>9</v>
      </c>
      <c r="T48" s="226">
        <f>SUM(T4:T47)</f>
        <v>147</v>
      </c>
      <c r="U48" s="226">
        <f>SUM(U4:U47)</f>
        <v>210</v>
      </c>
      <c r="V48" s="226">
        <f>T48+U48</f>
        <v>357</v>
      </c>
    </row>
    <row r="49" spans="1:26" s="53" customFormat="1" ht="9.9499999999999993" customHeight="1" x14ac:dyDescent="0.15">
      <c r="T49" s="71">
        <f>'Quadro 1'!X48</f>
        <v>147</v>
      </c>
      <c r="U49" s="71">
        <f>'Quadro 1'!Y48</f>
        <v>210</v>
      </c>
      <c r="V49" s="71">
        <f>'Quadro 1'!Z48</f>
        <v>357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426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428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549</v>
      </c>
      <c r="B53" s="109"/>
      <c r="C53" s="109"/>
      <c r="D53" s="109"/>
      <c r="E53" s="109"/>
      <c r="F53" s="109"/>
      <c r="G53" s="109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8" t="s">
        <v>427</v>
      </c>
      <c r="B55" s="528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</row>
    <row r="56" spans="1:26" s="476" customFormat="1" ht="14.25" customHeight="1" x14ac:dyDescent="0.3">
      <c r="A56" s="466" t="s">
        <v>524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algorithmName="SHA-512" hashValue="q/3aqUVD6vVuAftQNcAI4Ghtw5WKLGUEHCu6WlcuRbw1OVvAV3/ON36ohJ9Ttdx1MxXIymU7hXLhT0z8Os/1TQ==" saltValue="dsIi3T6c1+atDKK0gOKIGQ==" spinCount="100000" sheet="1" selectLockedCells="1"/>
  <mergeCells count="15"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  <mergeCell ref="A1:S1"/>
    <mergeCell ref="T1:V1"/>
    <mergeCell ref="A2:A3"/>
    <mergeCell ref="B2:C2"/>
    <mergeCell ref="D2:E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A62"/>
  <sheetViews>
    <sheetView showGridLines="0" zoomScaleNormal="100" workbookViewId="0">
      <pane xSplit="1" ySplit="3" topLeftCell="B34" activePane="bottomRight" state="frozen"/>
      <selection pane="topRight"/>
      <selection pane="bottomLeft"/>
      <selection pane="bottomRight" activeCell="U21" sqref="U21"/>
    </sheetView>
  </sheetViews>
  <sheetFormatPr defaultColWidth="9.140625"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2" t="s">
        <v>443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3"/>
      <c r="V1" s="534" t="s">
        <v>83</v>
      </c>
      <c r="W1" s="535"/>
      <c r="X1" s="536"/>
    </row>
    <row r="2" spans="1:27" s="72" customFormat="1" ht="24.95" customHeight="1" x14ac:dyDescent="0.15">
      <c r="A2" s="537" t="s">
        <v>107</v>
      </c>
      <c r="B2" s="537" t="s">
        <v>108</v>
      </c>
      <c r="C2" s="537"/>
      <c r="D2" s="537" t="s">
        <v>109</v>
      </c>
      <c r="E2" s="537"/>
      <c r="F2" s="537" t="s">
        <v>110</v>
      </c>
      <c r="G2" s="537"/>
      <c r="H2" s="537" t="s">
        <v>111</v>
      </c>
      <c r="I2" s="537"/>
      <c r="J2" s="537" t="s">
        <v>112</v>
      </c>
      <c r="K2" s="537"/>
      <c r="L2" s="537" t="s">
        <v>113</v>
      </c>
      <c r="M2" s="537"/>
      <c r="N2" s="537" t="s">
        <v>114</v>
      </c>
      <c r="O2" s="537"/>
      <c r="P2" s="537" t="s">
        <v>115</v>
      </c>
      <c r="Q2" s="537"/>
      <c r="R2" s="537" t="s">
        <v>116</v>
      </c>
      <c r="S2" s="537"/>
      <c r="T2" s="537" t="s">
        <v>117</v>
      </c>
      <c r="U2" s="537"/>
      <c r="V2" s="537" t="s">
        <v>41</v>
      </c>
      <c r="W2" s="537"/>
      <c r="X2" s="537" t="s">
        <v>77</v>
      </c>
    </row>
    <row r="3" spans="1:27" s="72" customFormat="1" ht="15" customHeight="1" x14ac:dyDescent="0.15">
      <c r="A3" s="537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7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414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>
        <v>1</v>
      </c>
      <c r="V5" s="225">
        <f t="shared" ref="V5:W47" si="0">B5+D5+F5+H5+J5+L5+N5+P5+R5+T5</f>
        <v>0</v>
      </c>
      <c r="W5" s="225">
        <f t="shared" si="0"/>
        <v>1</v>
      </c>
      <c r="X5" s="225">
        <f t="shared" ref="X5:X47" si="1">V5+W5</f>
        <v>1</v>
      </c>
      <c r="Y5" s="73">
        <f>'Quadro 1'!X5</f>
        <v>0</v>
      </c>
      <c r="Z5" s="73">
        <f>'Quadro 1'!Y5</f>
        <v>1</v>
      </c>
      <c r="AA5" s="73">
        <f>'Quadro 1'!Z5</f>
        <v>1</v>
      </c>
    </row>
    <row r="6" spans="1:27" s="74" customFormat="1" ht="24.95" customHeight="1" x14ac:dyDescent="0.15">
      <c r="A6" s="374" t="s">
        <v>415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>
        <v>1</v>
      </c>
      <c r="R6" s="314">
        <v>1</v>
      </c>
      <c r="S6" s="358"/>
      <c r="T6" s="314">
        <v>3</v>
      </c>
      <c r="U6" s="358"/>
      <c r="V6" s="225">
        <f t="shared" si="0"/>
        <v>4</v>
      </c>
      <c r="W6" s="225">
        <f t="shared" si="0"/>
        <v>1</v>
      </c>
      <c r="X6" s="225">
        <f t="shared" si="1"/>
        <v>5</v>
      </c>
      <c r="Y6" s="73">
        <f>'Quadro 1'!X6</f>
        <v>4</v>
      </c>
      <c r="Z6" s="73">
        <f>'Quadro 1'!Y6</f>
        <v>1</v>
      </c>
      <c r="AA6" s="73">
        <f>'Quadro 1'!Z6</f>
        <v>5</v>
      </c>
    </row>
    <row r="7" spans="1:27" s="74" customFormat="1" ht="24.95" customHeight="1" x14ac:dyDescent="0.15">
      <c r="A7" s="374" t="s">
        <v>416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>
        <v>2</v>
      </c>
      <c r="T7" s="314"/>
      <c r="U7" s="358"/>
      <c r="V7" s="225">
        <f t="shared" si="0"/>
        <v>0</v>
      </c>
      <c r="W7" s="225">
        <f t="shared" si="0"/>
        <v>2</v>
      </c>
      <c r="X7" s="225">
        <f t="shared" si="1"/>
        <v>2</v>
      </c>
      <c r="Y7" s="73">
        <f>'Quadro 1'!X7</f>
        <v>0</v>
      </c>
      <c r="Z7" s="73">
        <f>'Quadro 1'!Y7</f>
        <v>2</v>
      </c>
      <c r="AA7" s="73">
        <f>'Quadro 1'!Z7</f>
        <v>2</v>
      </c>
    </row>
    <row r="8" spans="1:27" s="74" customFormat="1" ht="24.95" customHeight="1" x14ac:dyDescent="0.15">
      <c r="A8" s="374" t="s">
        <v>417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5</v>
      </c>
      <c r="Q8" s="358">
        <v>4</v>
      </c>
      <c r="R8" s="314"/>
      <c r="S8" s="358">
        <v>2</v>
      </c>
      <c r="T8" s="314"/>
      <c r="U8" s="358"/>
      <c r="V8" s="225">
        <f t="shared" si="0"/>
        <v>5</v>
      </c>
      <c r="W8" s="225">
        <f t="shared" si="0"/>
        <v>6</v>
      </c>
      <c r="X8" s="225">
        <f t="shared" si="1"/>
        <v>11</v>
      </c>
      <c r="Y8" s="73">
        <f>'Quadro 1'!X8</f>
        <v>5</v>
      </c>
      <c r="Z8" s="73">
        <f>'Quadro 1'!Y8</f>
        <v>6</v>
      </c>
      <c r="AA8" s="73">
        <f>'Quadro 1'!Z8</f>
        <v>11</v>
      </c>
    </row>
    <row r="9" spans="1:27" s="74" customFormat="1" ht="24.95" customHeight="1" x14ac:dyDescent="0.15">
      <c r="A9" s="374" t="s">
        <v>418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>
        <v>5</v>
      </c>
      <c r="P10" s="314">
        <v>14</v>
      </c>
      <c r="Q10" s="358">
        <v>43</v>
      </c>
      <c r="R10" s="314">
        <v>3</v>
      </c>
      <c r="S10" s="358">
        <v>13</v>
      </c>
      <c r="T10" s="314"/>
      <c r="U10" s="358">
        <v>1</v>
      </c>
      <c r="V10" s="225">
        <f t="shared" si="0"/>
        <v>17</v>
      </c>
      <c r="W10" s="225">
        <f t="shared" si="0"/>
        <v>62</v>
      </c>
      <c r="X10" s="225">
        <f t="shared" si="1"/>
        <v>79</v>
      </c>
      <c r="Y10" s="73">
        <f>'Quadro 1'!X10</f>
        <v>17</v>
      </c>
      <c r="Z10" s="73">
        <f>'Quadro 1'!Y10</f>
        <v>62</v>
      </c>
      <c r="AA10" s="73">
        <f>'Quadro 1'!Z10</f>
        <v>79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/>
      <c r="F11" s="314">
        <v>1</v>
      </c>
      <c r="G11" s="358">
        <v>2</v>
      </c>
      <c r="H11" s="314">
        <v>8</v>
      </c>
      <c r="I11" s="358">
        <v>13</v>
      </c>
      <c r="J11" s="314">
        <v>2</v>
      </c>
      <c r="K11" s="358">
        <v>2</v>
      </c>
      <c r="L11" s="314">
        <v>8</v>
      </c>
      <c r="M11" s="358">
        <v>17</v>
      </c>
      <c r="N11" s="314"/>
      <c r="O11" s="358"/>
      <c r="P11" s="314"/>
      <c r="Q11" s="358">
        <v>3</v>
      </c>
      <c r="R11" s="314"/>
      <c r="S11" s="358"/>
      <c r="T11" s="314"/>
      <c r="U11" s="358"/>
      <c r="V11" s="225">
        <f t="shared" si="0"/>
        <v>19</v>
      </c>
      <c r="W11" s="225">
        <f t="shared" si="0"/>
        <v>37</v>
      </c>
      <c r="X11" s="225">
        <f t="shared" si="1"/>
        <v>56</v>
      </c>
      <c r="Y11" s="73">
        <f>'Quadro 1'!X11</f>
        <v>19</v>
      </c>
      <c r="Z11" s="73">
        <f>'Quadro 1'!Y11</f>
        <v>37</v>
      </c>
      <c r="AA11" s="73">
        <f>'Quadro 1'!Z11</f>
        <v>56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2</v>
      </c>
      <c r="E12" s="358">
        <v>1</v>
      </c>
      <c r="F12" s="314">
        <v>1</v>
      </c>
      <c r="G12" s="358">
        <v>2</v>
      </c>
      <c r="H12" s="314">
        <v>4</v>
      </c>
      <c r="I12" s="358">
        <v>3</v>
      </c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7</v>
      </c>
      <c r="W12" s="225">
        <f t="shared" si="0"/>
        <v>6</v>
      </c>
      <c r="X12" s="225">
        <f t="shared" si="1"/>
        <v>13</v>
      </c>
      <c r="Y12" s="73">
        <f>'Quadro 1'!X12</f>
        <v>7</v>
      </c>
      <c r="Z12" s="73">
        <f>'Quadro 1'!Y12</f>
        <v>6</v>
      </c>
      <c r="AA12" s="73">
        <f>'Quadro 1'!Z12</f>
        <v>13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6</v>
      </c>
      <c r="M14" s="358"/>
      <c r="N14" s="314"/>
      <c r="O14" s="358"/>
      <c r="P14" s="314">
        <v>2</v>
      </c>
      <c r="Q14" s="358">
        <v>1</v>
      </c>
      <c r="R14" s="314">
        <v>2</v>
      </c>
      <c r="S14" s="358"/>
      <c r="T14" s="314"/>
      <c r="U14" s="358"/>
      <c r="V14" s="225">
        <f t="shared" si="0"/>
        <v>10</v>
      </c>
      <c r="W14" s="225">
        <f t="shared" si="0"/>
        <v>1</v>
      </c>
      <c r="X14" s="225">
        <f t="shared" si="1"/>
        <v>11</v>
      </c>
      <c r="Y14" s="73">
        <f>'Quadro 1'!X14</f>
        <v>10</v>
      </c>
      <c r="Z14" s="73">
        <f>'Quadro 1'!Y14</f>
        <v>1</v>
      </c>
      <c r="AA14" s="73">
        <f>'Quadro 1'!Z14</f>
        <v>11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509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>
        <v>1</v>
      </c>
      <c r="T19" s="314">
        <v>4</v>
      </c>
      <c r="U19" s="358"/>
      <c r="V19" s="225">
        <f t="shared" si="0"/>
        <v>4</v>
      </c>
      <c r="W19" s="225">
        <f t="shared" si="0"/>
        <v>1</v>
      </c>
      <c r="X19" s="225">
        <f t="shared" si="1"/>
        <v>5</v>
      </c>
      <c r="Y19" s="73">
        <f>'Quadro 1'!X19</f>
        <v>4</v>
      </c>
      <c r="Z19" s="73">
        <f>'Quadro 1'!Y19</f>
        <v>1</v>
      </c>
      <c r="AA19" s="73">
        <f>'Quadro 1'!Z19</f>
        <v>5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/>
      <c r="R20" s="314">
        <v>2</v>
      </c>
      <c r="S20" s="358"/>
      <c r="T20" s="314">
        <v>79</v>
      </c>
      <c r="U20" s="358">
        <v>92</v>
      </c>
      <c r="V20" s="225">
        <f t="shared" si="0"/>
        <v>81</v>
      </c>
      <c r="W20" s="225">
        <f t="shared" si="0"/>
        <v>92</v>
      </c>
      <c r="X20" s="225">
        <f t="shared" si="1"/>
        <v>173</v>
      </c>
      <c r="Y20" s="73">
        <f>'Quadro 1'!X20</f>
        <v>81</v>
      </c>
      <c r="Z20" s="73">
        <f>'Quadro 1'!Y20</f>
        <v>92</v>
      </c>
      <c r="AA20" s="73">
        <f>'Quadro 1'!Z20</f>
        <v>173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>
        <v>1</v>
      </c>
      <c r="R22" s="314"/>
      <c r="S22" s="358"/>
      <c r="T22" s="314"/>
      <c r="U22" s="358"/>
      <c r="V22" s="225">
        <f t="shared" si="0"/>
        <v>0</v>
      </c>
      <c r="W22" s="225">
        <f t="shared" si="0"/>
        <v>1</v>
      </c>
      <c r="X22" s="225">
        <f t="shared" si="1"/>
        <v>1</v>
      </c>
      <c r="Y22" s="73">
        <f>'Quadro 1'!X22</f>
        <v>0</v>
      </c>
      <c r="Z22" s="73">
        <f>'Quadro 1'!Y22</f>
        <v>1</v>
      </c>
      <c r="AA22" s="73">
        <f>'Quadro 1'!Z22</f>
        <v>1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419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420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421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422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423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424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425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2</v>
      </c>
      <c r="E48" s="226">
        <f t="shared" si="2"/>
        <v>1</v>
      </c>
      <c r="F48" s="226">
        <f t="shared" si="2"/>
        <v>2</v>
      </c>
      <c r="G48" s="226">
        <f t="shared" si="2"/>
        <v>4</v>
      </c>
      <c r="H48" s="226">
        <f t="shared" si="2"/>
        <v>12</v>
      </c>
      <c r="I48" s="226">
        <f t="shared" si="2"/>
        <v>16</v>
      </c>
      <c r="J48" s="226">
        <f t="shared" si="2"/>
        <v>2</v>
      </c>
      <c r="K48" s="226">
        <f t="shared" si="2"/>
        <v>2</v>
      </c>
      <c r="L48" s="226">
        <f t="shared" si="2"/>
        <v>14</v>
      </c>
      <c r="M48" s="226">
        <f t="shared" si="2"/>
        <v>17</v>
      </c>
      <c r="N48" s="226">
        <f t="shared" si="2"/>
        <v>0</v>
      </c>
      <c r="O48" s="226">
        <f t="shared" si="2"/>
        <v>5</v>
      </c>
      <c r="P48" s="226">
        <f t="shared" si="2"/>
        <v>21</v>
      </c>
      <c r="Q48" s="226">
        <f t="shared" si="2"/>
        <v>53</v>
      </c>
      <c r="R48" s="226">
        <f t="shared" si="2"/>
        <v>8</v>
      </c>
      <c r="S48" s="226">
        <f t="shared" si="2"/>
        <v>18</v>
      </c>
      <c r="T48" s="226">
        <f t="shared" si="2"/>
        <v>86</v>
      </c>
      <c r="U48" s="226">
        <f t="shared" si="2"/>
        <v>94</v>
      </c>
      <c r="V48" s="226">
        <f t="shared" si="2"/>
        <v>147</v>
      </c>
      <c r="W48" s="226">
        <f t="shared" si="2"/>
        <v>210</v>
      </c>
      <c r="X48" s="226">
        <f>V48+W48</f>
        <v>357</v>
      </c>
    </row>
    <row r="49" spans="1:27" s="53" customFormat="1" ht="9.9499999999999993" customHeight="1" x14ac:dyDescent="0.15">
      <c r="A49" s="538"/>
      <c r="B49" s="538"/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75"/>
      <c r="V49" s="70">
        <f>'Quadro 1'!X48</f>
        <v>147</v>
      </c>
      <c r="W49" s="70">
        <f>'Quadro 1'!Y48</f>
        <v>210</v>
      </c>
      <c r="X49" s="70">
        <f>'Quadro 1'!Z48</f>
        <v>357</v>
      </c>
    </row>
    <row r="50" spans="1:27" s="72" customFormat="1" ht="24.95" customHeight="1" x14ac:dyDescent="0.15">
      <c r="A50" s="537" t="s">
        <v>107</v>
      </c>
      <c r="B50" s="537" t="s">
        <v>108</v>
      </c>
      <c r="C50" s="537"/>
      <c r="D50" s="537" t="s">
        <v>109</v>
      </c>
      <c r="E50" s="537"/>
      <c r="F50" s="537" t="s">
        <v>110</v>
      </c>
      <c r="G50" s="537"/>
      <c r="H50" s="537" t="s">
        <v>111</v>
      </c>
      <c r="I50" s="537"/>
      <c r="J50" s="537" t="s">
        <v>112</v>
      </c>
      <c r="K50" s="537"/>
      <c r="L50" s="537" t="s">
        <v>113</v>
      </c>
      <c r="M50" s="537"/>
      <c r="N50" s="537" t="s">
        <v>114</v>
      </c>
      <c r="O50" s="537"/>
      <c r="P50" s="537" t="s">
        <v>115</v>
      </c>
      <c r="Q50" s="537"/>
      <c r="R50" s="537" t="s">
        <v>116</v>
      </c>
      <c r="S50" s="537"/>
      <c r="T50" s="537" t="s">
        <v>117</v>
      </c>
      <c r="U50" s="537"/>
      <c r="V50" s="537" t="s">
        <v>41</v>
      </c>
      <c r="W50" s="537"/>
      <c r="X50" s="537" t="s">
        <v>77</v>
      </c>
    </row>
    <row r="51" spans="1:27" s="72" customFormat="1" ht="15" customHeight="1" x14ac:dyDescent="0.15">
      <c r="A51" s="537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7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0</v>
      </c>
      <c r="X52" s="223">
        <f>V52+W52</f>
        <v>0</v>
      </c>
      <c r="Y52" s="71">
        <f>'Quadro 1'!B51</f>
        <v>0</v>
      </c>
      <c r="Z52" s="71">
        <f>'Quadro 1'!C51</f>
        <v>0</v>
      </c>
      <c r="AA52" s="71">
        <f>'Quadro 1'!D51</f>
        <v>0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0</v>
      </c>
      <c r="X54" s="226">
        <f>V54+W54</f>
        <v>0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0</v>
      </c>
      <c r="X55" s="71">
        <f>'Quadro 1'!D53</f>
        <v>0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426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8" t="s">
        <v>427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27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algorithmName="SHA-512" hashValue="xjPOmOv02w5WhiA0ymJZTwqEZ6Vs+iam8VGJD/LkRtZl6iTKy/1CyeHdunu9cUYk9djcehvmO3e6Y08eK6xpnQ==" saltValue="Eu7RVy8zScW3iXbm7kNF1w==" spinCount="100000" sheet="1" selectLockedCells="1"/>
  <mergeCells count="30"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41" activePane="bottomRight" state="frozen"/>
      <selection pane="topRight"/>
      <selection pane="bottomLeft"/>
      <selection pane="bottomRight" activeCell="F20" sqref="F20"/>
    </sheetView>
  </sheetViews>
  <sheetFormatPr defaultColWidth="9.140625"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9" t="s">
        <v>444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0" s="77" customFormat="1" ht="15" customHeight="1" x14ac:dyDescent="0.15">
      <c r="A2" s="540" t="s">
        <v>118</v>
      </c>
      <c r="B2" s="540" t="s">
        <v>119</v>
      </c>
      <c r="C2" s="540"/>
      <c r="D2" s="540" t="s">
        <v>120</v>
      </c>
      <c r="E2" s="540"/>
      <c r="F2" s="540" t="s">
        <v>121</v>
      </c>
      <c r="G2" s="540"/>
      <c r="H2" s="540" t="s">
        <v>41</v>
      </c>
      <c r="I2" s="540"/>
      <c r="J2" s="540" t="s">
        <v>77</v>
      </c>
    </row>
    <row r="3" spans="1:10" s="77" customFormat="1" ht="15" customHeight="1" x14ac:dyDescent="0.15">
      <c r="A3" s="540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40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>
        <v>1</v>
      </c>
      <c r="D19" s="314"/>
      <c r="E19" s="358"/>
      <c r="F19" s="314"/>
      <c r="G19" s="358"/>
      <c r="H19" s="279">
        <f t="shared" si="0"/>
        <v>0</v>
      </c>
      <c r="I19" s="279">
        <f t="shared" si="0"/>
        <v>1</v>
      </c>
      <c r="J19" s="279">
        <f t="shared" si="1"/>
        <v>1</v>
      </c>
    </row>
    <row r="20" spans="1:10" s="77" customFormat="1" ht="24.95" customHeight="1" x14ac:dyDescent="0.15">
      <c r="A20" s="374" t="s">
        <v>56</v>
      </c>
      <c r="B20" s="314">
        <v>3</v>
      </c>
      <c r="C20" s="358">
        <v>1</v>
      </c>
      <c r="D20" s="314"/>
      <c r="E20" s="358"/>
      <c r="F20" s="314">
        <v>3</v>
      </c>
      <c r="G20" s="358">
        <v>1</v>
      </c>
      <c r="H20" s="279">
        <f t="shared" si="0"/>
        <v>6</v>
      </c>
      <c r="I20" s="279">
        <f t="shared" si="0"/>
        <v>2</v>
      </c>
      <c r="J20" s="279">
        <f t="shared" si="1"/>
        <v>8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3</v>
      </c>
      <c r="C48" s="281">
        <f t="shared" si="2"/>
        <v>2</v>
      </c>
      <c r="D48" s="281">
        <f t="shared" si="2"/>
        <v>0</v>
      </c>
      <c r="E48" s="281">
        <f t="shared" si="2"/>
        <v>0</v>
      </c>
      <c r="F48" s="281">
        <f t="shared" si="2"/>
        <v>3</v>
      </c>
      <c r="G48" s="281">
        <f t="shared" si="2"/>
        <v>1</v>
      </c>
      <c r="H48" s="281">
        <f t="shared" si="2"/>
        <v>6</v>
      </c>
      <c r="I48" s="281">
        <f t="shared" si="2"/>
        <v>3</v>
      </c>
      <c r="J48" s="281">
        <f>H48+I48</f>
        <v>9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7" t="s">
        <v>122</v>
      </c>
      <c r="B50" s="540" t="s">
        <v>119</v>
      </c>
      <c r="C50" s="540"/>
      <c r="D50" s="540" t="s">
        <v>120</v>
      </c>
      <c r="E50" s="540"/>
      <c r="F50" s="540" t="s">
        <v>121</v>
      </c>
      <c r="G50" s="540"/>
      <c r="H50" s="540" t="s">
        <v>41</v>
      </c>
      <c r="I50" s="540"/>
      <c r="J50" s="540" t="s">
        <v>77</v>
      </c>
    </row>
    <row r="51" spans="1:26" s="77" customFormat="1" ht="15" customHeight="1" x14ac:dyDescent="0.15">
      <c r="A51" s="537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40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549</v>
      </c>
      <c r="B59" s="109"/>
      <c r="C59" s="109"/>
      <c r="D59" s="109"/>
      <c r="E59" s="109"/>
      <c r="F59" s="109"/>
      <c r="G59" s="109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8" t="s">
        <v>427</v>
      </c>
      <c r="B61" s="528"/>
      <c r="C61" s="528"/>
      <c r="D61" s="528"/>
      <c r="E61" s="528"/>
      <c r="F61" s="528"/>
      <c r="G61" s="528"/>
      <c r="H61" s="528"/>
      <c r="I61" s="528"/>
      <c r="J61" s="528"/>
      <c r="K61" s="528"/>
      <c r="L61" s="528"/>
      <c r="M61" s="528"/>
    </row>
    <row r="62" spans="1:26" s="476" customFormat="1" ht="14.25" customHeight="1" x14ac:dyDescent="0.3">
      <c r="A62" s="466" t="s">
        <v>524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algorithmName="SHA-512" hashValue="8vM9slc9zvALolhrT7l9UvmlQ00TuJudQ93PlX0D5Uh+EJglECatpaziBfu/nxbMt0hU0rZIjNy+y82I3FkOfQ==" saltValue="NHdNbAf85Dj1yw/x0NPuiQ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C39" activePane="bottomRight" state="frozen"/>
      <selection pane="topRight"/>
      <selection pane="bottomLeft"/>
      <selection pane="bottomRight" activeCell="V14" sqref="V14"/>
    </sheetView>
  </sheetViews>
  <sheetFormatPr defaultColWidth="9.140625"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41" t="s">
        <v>445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</row>
    <row r="2" spans="1:28" s="53" customFormat="1" ht="21.75" customHeight="1" x14ac:dyDescent="0.15">
      <c r="A2" s="537" t="s">
        <v>125</v>
      </c>
      <c r="B2" s="537" t="s">
        <v>126</v>
      </c>
      <c r="C2" s="537"/>
      <c r="D2" s="537" t="s">
        <v>127</v>
      </c>
      <c r="E2" s="537"/>
      <c r="F2" s="537" t="s">
        <v>128</v>
      </c>
      <c r="G2" s="537"/>
      <c r="H2" s="537" t="s">
        <v>129</v>
      </c>
      <c r="I2" s="537"/>
      <c r="J2" s="537" t="s">
        <v>130</v>
      </c>
      <c r="K2" s="537"/>
      <c r="L2" s="537" t="s">
        <v>131</v>
      </c>
      <c r="M2" s="537"/>
      <c r="N2" s="537" t="s">
        <v>132</v>
      </c>
      <c r="O2" s="537"/>
      <c r="P2" s="537" t="s">
        <v>133</v>
      </c>
      <c r="Q2" s="537"/>
      <c r="R2" s="537" t="s">
        <v>134</v>
      </c>
      <c r="S2" s="537"/>
      <c r="T2" s="537" t="s">
        <v>135</v>
      </c>
      <c r="U2" s="537"/>
      <c r="V2" s="537" t="s">
        <v>136</v>
      </c>
      <c r="W2" s="537"/>
      <c r="X2" s="537" t="s">
        <v>96</v>
      </c>
      <c r="Y2" s="537"/>
      <c r="Z2" s="537" t="s">
        <v>41</v>
      </c>
      <c r="AA2" s="537"/>
      <c r="AB2" s="537" t="s">
        <v>77</v>
      </c>
    </row>
    <row r="3" spans="1:28" s="53" customFormat="1" ht="15" customHeight="1" x14ac:dyDescent="0.15">
      <c r="A3" s="537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7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414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415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416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417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418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314"/>
      <c r="I10" s="358"/>
      <c r="J10" s="314"/>
      <c r="K10" s="358"/>
      <c r="L10" s="314"/>
      <c r="M10" s="358">
        <v>1</v>
      </c>
      <c r="N10" s="314"/>
      <c r="O10" s="358"/>
      <c r="P10" s="314"/>
      <c r="Q10" s="358"/>
      <c r="R10" s="314"/>
      <c r="S10" s="358"/>
      <c r="T10" s="314"/>
      <c r="U10" s="358">
        <v>1</v>
      </c>
      <c r="V10" s="314">
        <v>1</v>
      </c>
      <c r="W10" s="358">
        <v>1</v>
      </c>
      <c r="X10" s="314"/>
      <c r="Y10" s="358"/>
      <c r="Z10" s="225">
        <f t="shared" si="0"/>
        <v>1</v>
      </c>
      <c r="AA10" s="225">
        <f t="shared" si="0"/>
        <v>3</v>
      </c>
      <c r="AB10" s="225">
        <f t="shared" si="1"/>
        <v>4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>
        <v>2</v>
      </c>
      <c r="V11" s="314"/>
      <c r="W11" s="358"/>
      <c r="X11" s="314"/>
      <c r="Y11" s="358"/>
      <c r="Z11" s="225">
        <f t="shared" si="0"/>
        <v>0</v>
      </c>
      <c r="AA11" s="225">
        <f t="shared" si="0"/>
        <v>2</v>
      </c>
      <c r="AB11" s="225">
        <f t="shared" si="1"/>
        <v>2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>
        <v>1</v>
      </c>
      <c r="S12" s="358">
        <v>1</v>
      </c>
      <c r="T12" s="314"/>
      <c r="U12" s="358">
        <v>1</v>
      </c>
      <c r="V12" s="314"/>
      <c r="W12" s="358"/>
      <c r="X12" s="314"/>
      <c r="Y12" s="358"/>
      <c r="Z12" s="225">
        <f t="shared" si="0"/>
        <v>1</v>
      </c>
      <c r="AA12" s="225">
        <f t="shared" si="0"/>
        <v>2</v>
      </c>
      <c r="AB12" s="225">
        <f t="shared" si="1"/>
        <v>3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0</v>
      </c>
      <c r="AB14" s="225">
        <f t="shared" si="1"/>
        <v>0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509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>
        <v>1</v>
      </c>
      <c r="Q20" s="358"/>
      <c r="R20" s="314"/>
      <c r="S20" s="358">
        <v>1</v>
      </c>
      <c r="T20" s="314"/>
      <c r="U20" s="358">
        <v>1</v>
      </c>
      <c r="V20" s="314"/>
      <c r="W20" s="358">
        <v>2</v>
      </c>
      <c r="X20" s="314"/>
      <c r="Y20" s="358"/>
      <c r="Z20" s="225">
        <f t="shared" si="0"/>
        <v>1</v>
      </c>
      <c r="AA20" s="225">
        <f t="shared" si="0"/>
        <v>4</v>
      </c>
      <c r="AB20" s="225">
        <f t="shared" si="1"/>
        <v>5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419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420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421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422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423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424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425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1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0</v>
      </c>
      <c r="R48" s="226">
        <f t="shared" si="2"/>
        <v>1</v>
      </c>
      <c r="S48" s="226">
        <f t="shared" si="2"/>
        <v>2</v>
      </c>
      <c r="T48" s="226">
        <f t="shared" si="2"/>
        <v>0</v>
      </c>
      <c r="U48" s="226">
        <f t="shared" si="2"/>
        <v>5</v>
      </c>
      <c r="V48" s="226">
        <f t="shared" si="2"/>
        <v>1</v>
      </c>
      <c r="W48" s="226">
        <f t="shared" si="2"/>
        <v>3</v>
      </c>
      <c r="X48" s="226">
        <f t="shared" si="2"/>
        <v>0</v>
      </c>
      <c r="Y48" s="226">
        <f t="shared" si="2"/>
        <v>0</v>
      </c>
      <c r="Z48" s="226">
        <f t="shared" si="2"/>
        <v>3</v>
      </c>
      <c r="AA48" s="226">
        <f t="shared" si="2"/>
        <v>11</v>
      </c>
      <c r="AB48" s="226">
        <f>Z48+AA48</f>
        <v>14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7" t="s">
        <v>78</v>
      </c>
      <c r="B50" s="537" t="s">
        <v>139</v>
      </c>
      <c r="C50" s="537"/>
      <c r="D50" s="537" t="s">
        <v>127</v>
      </c>
      <c r="E50" s="537"/>
      <c r="F50" s="537" t="s">
        <v>128</v>
      </c>
      <c r="G50" s="537"/>
      <c r="H50" s="537" t="s">
        <v>129</v>
      </c>
      <c r="I50" s="537"/>
      <c r="J50" s="537" t="s">
        <v>130</v>
      </c>
      <c r="K50" s="537"/>
      <c r="L50" s="537" t="s">
        <v>131</v>
      </c>
      <c r="M50" s="537"/>
      <c r="N50" s="537" t="s">
        <v>132</v>
      </c>
      <c r="O50" s="537"/>
      <c r="P50" s="537" t="s">
        <v>133</v>
      </c>
      <c r="Q50" s="537"/>
      <c r="R50" s="537" t="s">
        <v>134</v>
      </c>
      <c r="S50" s="537"/>
      <c r="T50" s="537" t="s">
        <v>135</v>
      </c>
      <c r="U50" s="537"/>
      <c r="V50" s="537" t="s">
        <v>136</v>
      </c>
      <c r="W50" s="537"/>
      <c r="X50" s="537" t="s">
        <v>96</v>
      </c>
      <c r="Y50" s="537"/>
      <c r="Z50" s="537" t="s">
        <v>41</v>
      </c>
      <c r="AA50" s="537"/>
      <c r="AB50" s="537" t="s">
        <v>77</v>
      </c>
    </row>
    <row r="51" spans="1:28" s="53" customFormat="1" ht="15" customHeight="1" x14ac:dyDescent="0.15">
      <c r="A51" s="537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7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549</v>
      </c>
      <c r="B58" s="109"/>
      <c r="C58" s="109"/>
      <c r="D58" s="109"/>
      <c r="E58" s="109"/>
      <c r="F58" s="109"/>
      <c r="G58" s="109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8" t="s">
        <v>427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</row>
    <row r="61" spans="1:28" s="476" customFormat="1" ht="14.25" customHeight="1" x14ac:dyDescent="0.3">
      <c r="A61" s="466" t="s">
        <v>524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algorithmName="SHA-512" hashValue="H/pxUfbG7QAnP2KKD1DAlAuInBkOkwFL74z8BiRS7VXRsRlxW4q1HiArt5wrXZQl3Fepdd/JiCDKw8SJ/MKrDQ==" saltValue="pZ7YLSRUGoadfOtF01ayWQ==" spinCount="100000" sheet="1" selectLockedCells="1"/>
  <mergeCells count="32"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Luís Filipe Pereira Farinha</cp:lastModifiedBy>
  <cp:lastPrinted>2013-01-29T11:41:20Z</cp:lastPrinted>
  <dcterms:created xsi:type="dcterms:W3CDTF">2012-02-27T12:23:18Z</dcterms:created>
  <dcterms:modified xsi:type="dcterms:W3CDTF">2022-05-16T14:06:11Z</dcterms:modified>
</cp:coreProperties>
</file>